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65521" windowWidth="4785" windowHeight="4335" activeTab="1"/>
  </bookViews>
  <sheets>
    <sheet name="Tabla 38-Matriz Caract Mald" sheetId="1" r:id="rId1"/>
    <sheet name="Tabla 39-Matriz Sensib Mald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0">'Tabla 38-Matriz Caract Mald'!$A$1:$AZ$32</definedName>
  </definedNames>
  <calcPr fullCalcOnLoad="1"/>
</workbook>
</file>

<file path=xl/sharedStrings.xml><?xml version="1.0" encoding="utf-8"?>
<sst xmlns="http://schemas.openxmlformats.org/spreadsheetml/2006/main" count="331" uniqueCount="202">
  <si>
    <t>Esc</t>
  </si>
  <si>
    <t>Nivel Socioec</t>
  </si>
  <si>
    <t>Otros</t>
  </si>
  <si>
    <t>Prec.</t>
  </si>
  <si>
    <t>Ind</t>
  </si>
  <si>
    <t>POBLACIÓN</t>
  </si>
  <si>
    <t>VIVIENDA</t>
  </si>
  <si>
    <t>ECONOMÍA</t>
  </si>
  <si>
    <t>Com.</t>
  </si>
  <si>
    <t>I</t>
  </si>
  <si>
    <t>Serv</t>
  </si>
  <si>
    <t>AMBIENTE</t>
  </si>
  <si>
    <t>Efl. Liq Ind</t>
  </si>
  <si>
    <t>II</t>
  </si>
  <si>
    <t>VI</t>
  </si>
  <si>
    <t>VII</t>
  </si>
  <si>
    <t>VIII</t>
  </si>
  <si>
    <t>IX</t>
  </si>
  <si>
    <t>XII</t>
  </si>
  <si>
    <t>XIV</t>
  </si>
  <si>
    <t>XVII</t>
  </si>
  <si>
    <t>XVIII</t>
  </si>
  <si>
    <t>XX</t>
  </si>
  <si>
    <t>NBI</t>
  </si>
  <si>
    <t>Est/Ha</t>
  </si>
  <si>
    <t xml:space="preserve"> Hab/Ha</t>
  </si>
  <si>
    <t>%</t>
  </si>
  <si>
    <t>TCMA</t>
  </si>
  <si>
    <t xml:space="preserve">USO  DEL SUELO  </t>
  </si>
  <si>
    <t>C. Cult</t>
  </si>
  <si>
    <t>Hosp Camas</t>
  </si>
  <si>
    <t>Ha</t>
  </si>
  <si>
    <t>Tenencia</t>
  </si>
  <si>
    <t>Prop</t>
  </si>
  <si>
    <t>Inq</t>
  </si>
  <si>
    <t>De Hecho</t>
  </si>
  <si>
    <t>Saneamiento</t>
  </si>
  <si>
    <t>Nº</t>
  </si>
  <si>
    <t>Distrito Escolar</t>
  </si>
  <si>
    <t>&gt;10</t>
  </si>
  <si>
    <t>Hab/Viv</t>
  </si>
  <si>
    <t>Nº Estab.</t>
  </si>
  <si>
    <t>Densidades</t>
  </si>
  <si>
    <t>Resid</t>
  </si>
  <si>
    <t>Esp. Verdes</t>
  </si>
  <si>
    <t>5 a 10</t>
  </si>
  <si>
    <t>&lt;5</t>
  </si>
  <si>
    <t>&lt; 0</t>
  </si>
  <si>
    <t>0 a 2</t>
  </si>
  <si>
    <t>&gt;2</t>
  </si>
  <si>
    <t>10 a 20</t>
  </si>
  <si>
    <t>&gt; 20</t>
  </si>
  <si>
    <t>&lt; 10</t>
  </si>
  <si>
    <t>&gt; 10</t>
  </si>
  <si>
    <t>&gt; 15</t>
  </si>
  <si>
    <t>5 a 15</t>
  </si>
  <si>
    <t>&lt; 5</t>
  </si>
  <si>
    <t>&lt;8</t>
  </si>
  <si>
    <t xml:space="preserve">Sin Agua </t>
  </si>
  <si>
    <t xml:space="preserve">Sin retrete </t>
  </si>
  <si>
    <t>Terc/ Univ</t>
  </si>
  <si>
    <t>Gen. RSU</t>
  </si>
  <si>
    <t>Módulo</t>
  </si>
  <si>
    <t>Casa A</t>
  </si>
  <si>
    <t>Casa B</t>
  </si>
  <si>
    <t>Casilla</t>
  </si>
  <si>
    <t>Tipo</t>
  </si>
  <si>
    <t>&gt; 14</t>
  </si>
  <si>
    <t>8 a 14</t>
  </si>
  <si>
    <t>&gt; 50</t>
  </si>
  <si>
    <t>20 a 50</t>
  </si>
  <si>
    <t>&lt; 20</t>
  </si>
  <si>
    <t>10 a 30</t>
  </si>
  <si>
    <t>&gt; 30</t>
  </si>
  <si>
    <t>Efl.  Ind</t>
  </si>
  <si>
    <t>Basural no controlado</t>
  </si>
  <si>
    <t xml:space="preserve">% </t>
  </si>
  <si>
    <t>Flujo Camión</t>
  </si>
  <si>
    <t>Flujo Total</t>
  </si>
  <si>
    <t>Colect.</t>
  </si>
  <si>
    <t>Espacios Libres</t>
  </si>
  <si>
    <t>INUND.</t>
  </si>
  <si>
    <t>(5)</t>
  </si>
  <si>
    <t>caracterización</t>
  </si>
  <si>
    <t>valoración</t>
  </si>
  <si>
    <t>Tránsito</t>
  </si>
  <si>
    <t>INDICADORES</t>
  </si>
  <si>
    <t>ALTO</t>
  </si>
  <si>
    <t>MEDIO</t>
  </si>
  <si>
    <t>BAJO</t>
  </si>
  <si>
    <t>Esp. Libres</t>
  </si>
  <si>
    <t>Escala Caract (6)</t>
  </si>
  <si>
    <t>Inquil.</t>
  </si>
  <si>
    <t>Educación</t>
  </si>
  <si>
    <t>Ind.</t>
  </si>
  <si>
    <t>Serv.</t>
  </si>
  <si>
    <t>Fuente: Elaboración propia</t>
  </si>
  <si>
    <t>Transp.Público</t>
  </si>
  <si>
    <t>EQUIP.SOCIAL</t>
  </si>
  <si>
    <t>hab.</t>
  </si>
  <si>
    <t>(3) Según Ley 216. Trazas aproximadas medidas sobre plano</t>
  </si>
  <si>
    <t>Transporte Público</t>
  </si>
  <si>
    <t>TRÁNSITO Y TRANSPORTE</t>
  </si>
  <si>
    <t>EQUIP. SOCIAL</t>
  </si>
  <si>
    <t>5 a 20</t>
  </si>
  <si>
    <t>TRÁNSITO y TRANSP.</t>
  </si>
  <si>
    <t>Palermo-Recoleta</t>
  </si>
  <si>
    <t>P.Viejo-Almagro</t>
  </si>
  <si>
    <t>Almagro</t>
  </si>
  <si>
    <t>Caballito Norte</t>
  </si>
  <si>
    <t>Caballito Sur-Flores</t>
  </si>
  <si>
    <t>Flores -Floresta</t>
  </si>
  <si>
    <t>La Paternal</t>
  </si>
  <si>
    <t>V.Dev/del Parq/Vers.</t>
  </si>
  <si>
    <t>V. Luro-Liniers</t>
  </si>
  <si>
    <t>Liniers</t>
  </si>
  <si>
    <t xml:space="preserve">Tot. </t>
  </si>
  <si>
    <t>Cuenca</t>
  </si>
  <si>
    <t>Ciudad</t>
  </si>
  <si>
    <t>Barrio</t>
  </si>
  <si>
    <t>% Estab</t>
  </si>
  <si>
    <t>Has</t>
  </si>
  <si>
    <t>&gt; 9,77</t>
  </si>
  <si>
    <t>9,69 a 9,77</t>
  </si>
  <si>
    <t>&lt; 70</t>
  </si>
  <si>
    <t>&gt; 85</t>
  </si>
  <si>
    <t>70 a 85</t>
  </si>
  <si>
    <t>Departam.</t>
  </si>
  <si>
    <t>SALUD</t>
  </si>
  <si>
    <t>Mort. Infantil</t>
  </si>
  <si>
    <t xml:space="preserve">Hosp. Nº Camas </t>
  </si>
  <si>
    <t>%o</t>
  </si>
  <si>
    <t xml:space="preserve">Hosp </t>
  </si>
  <si>
    <t>&gt; 9,5</t>
  </si>
  <si>
    <t>7,5 a 9,5</t>
  </si>
  <si>
    <t>&lt; 7,5</t>
  </si>
  <si>
    <t>Tasa Mort. Infantil</t>
  </si>
  <si>
    <t>Composición</t>
  </si>
  <si>
    <t>Hosp</t>
  </si>
  <si>
    <t xml:space="preserve">Has </t>
  </si>
  <si>
    <t>CUENCA DEL A° MALDONADO</t>
  </si>
  <si>
    <t>MATRIZ de CARACTERIZACIÓN URBANA, SOCIAL Y AMBIENTAL de la CUENCA del Aº MALDONADO  (1)-LÍNEA DE BASE AMBIENTAL</t>
  </si>
  <si>
    <t>MATRIZ SÍNTESIS DE CARACTERIZACIÓN URBANA, SOCIAL Y AMBIENTAL DE LA CUENCA</t>
  </si>
  <si>
    <t>(2) Personal Doméstico en Hogares Particulares referido al total de Población en viviendas particulares</t>
  </si>
  <si>
    <r>
      <t>(4) Determinado según</t>
    </r>
    <r>
      <rPr>
        <sz val="9"/>
        <color indexed="10"/>
        <rFont val="Arial"/>
        <family val="2"/>
      </rPr>
      <t xml:space="preserve">  </t>
    </r>
    <r>
      <rPr>
        <sz val="9"/>
        <rFont val="Arial"/>
        <family val="2"/>
      </rPr>
      <t xml:space="preserve">TR de 100 años </t>
    </r>
  </si>
  <si>
    <t>(1) Síntesis elaborada con técnica de superposición de mapas realizados para  la Determinación de Línea de Base Ambiental (Ver Figuras del Anexo)  y Cuadros de Evaluación específica de cada ítem</t>
  </si>
  <si>
    <t>Fuente: Elaboración Propia según distintas fuentes que se indican en las Tablas de análisis de cada dimensión y variable</t>
  </si>
  <si>
    <t>Distrito Escolar (Censo INDEC)</t>
  </si>
  <si>
    <t>Las zonas de mayor vulnerabilidad serían a la vez aquéllas donde la Situación Futura: Con Proyecto, tendría mayores Impactos Ambientales  positivos</t>
  </si>
  <si>
    <t>&gt; 12</t>
  </si>
  <si>
    <t>6 a 12</t>
  </si>
  <si>
    <t>&lt; 6</t>
  </si>
  <si>
    <t>&lt; 9,69</t>
  </si>
  <si>
    <t>Factor</t>
  </si>
  <si>
    <t>Total Cuenca</t>
  </si>
  <si>
    <t>Flujo Transv.</t>
  </si>
  <si>
    <t xml:space="preserve">Belgrano-Palermo </t>
  </si>
  <si>
    <t>Sec</t>
  </si>
  <si>
    <t>Prim</t>
  </si>
  <si>
    <t>Sudest</t>
  </si>
  <si>
    <t>NºEst</t>
  </si>
  <si>
    <t>(2) Área de anegamiento correspondiente a la tormenta del 24 de enero del 2001.</t>
  </si>
  <si>
    <t>Subtes (3)</t>
  </si>
  <si>
    <t>FFCC (3)</t>
  </si>
  <si>
    <t>Tránsito (3)(4)</t>
  </si>
  <si>
    <t xml:space="preserve">(3) Determinado como agrupación y combinación de diversas variables resumidas en las Tablas Auxiliares adjuntas </t>
  </si>
  <si>
    <t>(4) Se considera el flujo vehicular sobre la Av. J.B.Justo, en el caso de tener tramos con distintos flujos se toma la media</t>
  </si>
  <si>
    <t>Cant Estab. (3)</t>
  </si>
  <si>
    <t xml:space="preserve">&lt; 6 </t>
  </si>
  <si>
    <t>A.Ec.</t>
  </si>
  <si>
    <t xml:space="preserve">Rec. Colect. </t>
  </si>
  <si>
    <t>&gt; 25</t>
  </si>
  <si>
    <t>13 a 25</t>
  </si>
  <si>
    <t>&lt; 13</t>
  </si>
  <si>
    <t>COND. AMBIENTAL</t>
  </si>
  <si>
    <t>(1) Para la realización de esta Matriz se utilizan los datos determinados en la Línea de Base Ambiental y Matriz Síntesis de Caracterización Ambiental de la Cuenca del Maldonado.</t>
  </si>
  <si>
    <t>(5) Sensibilidad de cada Distrito o área en la condición Sin Proyecto,  resultante de la sumatoria de los productos entre los puntos de valoración y el factor de caracterización de los indicadores (población, vivienda, salud, act. económicas,equip. social, tránsito y transporte, condición ambiental y áreas inundables y/o anegables)</t>
  </si>
  <si>
    <t>Alta</t>
  </si>
  <si>
    <t>Media</t>
  </si>
  <si>
    <t xml:space="preserve">Baja </t>
  </si>
  <si>
    <t xml:space="preserve">Sensibilidad </t>
  </si>
  <si>
    <t xml:space="preserve">CUENCA DEL A° MALDONADO : </t>
  </si>
  <si>
    <t>EVALUACIÓN  : MATRIZ DE SENSIBILIDAD AMBIENTAL</t>
  </si>
  <si>
    <t>Tabla 38</t>
  </si>
  <si>
    <r>
      <t>Serv.  Dom</t>
    </r>
    <r>
      <rPr>
        <b/>
        <vertAlign val="superscript"/>
        <sz val="7"/>
        <color indexed="8"/>
        <rFont val="Arial"/>
        <family val="2"/>
      </rPr>
      <t>(2)</t>
    </r>
  </si>
  <si>
    <r>
      <t>Carga Pes.</t>
    </r>
    <r>
      <rPr>
        <b/>
        <vertAlign val="superscript"/>
        <sz val="7"/>
        <rFont val="Arial"/>
        <family val="2"/>
      </rPr>
      <t>(3)</t>
    </r>
  </si>
  <si>
    <r>
      <t>m</t>
    </r>
    <r>
      <rPr>
        <b/>
        <i/>
        <vertAlign val="superscript"/>
        <sz val="7"/>
        <rFont val="Arial"/>
        <family val="2"/>
      </rPr>
      <t>2</t>
    </r>
    <r>
      <rPr>
        <b/>
        <i/>
        <sz val="7"/>
        <rFont val="Arial"/>
        <family val="2"/>
      </rPr>
      <t>/hab</t>
    </r>
  </si>
  <si>
    <t>Depto.</t>
  </si>
  <si>
    <t>&gt;65 años</t>
  </si>
  <si>
    <t>&lt;14 años</t>
  </si>
  <si>
    <r>
      <t>Area Inund</t>
    </r>
    <r>
      <rPr>
        <b/>
        <vertAlign val="superscript"/>
        <sz val="7"/>
        <rFont val="Arial"/>
        <family val="2"/>
      </rPr>
      <t>(4)</t>
    </r>
  </si>
  <si>
    <r>
      <t>Cant. hab.</t>
    </r>
    <r>
      <rPr>
        <b/>
        <vertAlign val="superscript"/>
        <sz val="8"/>
        <rFont val="Arial"/>
        <family val="2"/>
      </rPr>
      <t>(3)</t>
    </r>
  </si>
  <si>
    <r>
      <t xml:space="preserve">NSE </t>
    </r>
    <r>
      <rPr>
        <b/>
        <vertAlign val="superscript"/>
        <sz val="8"/>
        <color indexed="8"/>
        <rFont val="Arial"/>
        <family val="2"/>
      </rPr>
      <t>(3)</t>
    </r>
  </si>
  <si>
    <r>
      <t>Composición</t>
    </r>
    <r>
      <rPr>
        <b/>
        <vertAlign val="superscript"/>
        <sz val="8"/>
        <rFont val="Arial"/>
        <family val="2"/>
      </rPr>
      <t>(2)</t>
    </r>
  </si>
  <si>
    <r>
      <t>Calidad Vivienda</t>
    </r>
    <r>
      <rPr>
        <b/>
        <vertAlign val="superscript"/>
        <sz val="8"/>
        <rFont val="Arial"/>
        <family val="2"/>
      </rPr>
      <t>(3)</t>
    </r>
  </si>
  <si>
    <r>
      <t>C.Sanit</t>
    </r>
    <r>
      <rPr>
        <b/>
        <vertAlign val="superscript"/>
        <sz val="8"/>
        <rFont val="Arial"/>
        <family val="2"/>
      </rPr>
      <t>(3)</t>
    </r>
  </si>
  <si>
    <r>
      <t>Calidad Agua Aº M</t>
    </r>
    <r>
      <rPr>
        <b/>
        <vertAlign val="superscript"/>
        <sz val="8"/>
        <rFont val="Arial"/>
        <family val="2"/>
      </rPr>
      <t xml:space="preserve">(3) </t>
    </r>
  </si>
  <si>
    <r>
      <t>Gen. RSU</t>
    </r>
    <r>
      <rPr>
        <b/>
        <vertAlign val="superscript"/>
        <sz val="8"/>
        <rFont val="Arial"/>
        <family val="2"/>
      </rPr>
      <t>(3)</t>
    </r>
  </si>
  <si>
    <r>
      <t>Áreas Aneg.</t>
    </r>
    <r>
      <rPr>
        <b/>
        <vertAlign val="superscript"/>
        <sz val="8"/>
        <rFont val="Arial"/>
        <family val="2"/>
      </rPr>
      <t>(3)</t>
    </r>
  </si>
  <si>
    <r>
      <t>Áreas Inund.x SE</t>
    </r>
    <r>
      <rPr>
        <b/>
        <vertAlign val="superscript"/>
        <sz val="8"/>
        <rFont val="Arial"/>
        <family val="2"/>
      </rPr>
      <t>(3)</t>
    </r>
  </si>
  <si>
    <r>
      <t xml:space="preserve">MATRIZ de SENSIBILIDAD de la CUENCA del Aº MALDONADO </t>
    </r>
    <r>
      <rPr>
        <b/>
        <vertAlign val="superscript"/>
        <sz val="11"/>
        <rFont val="Arial"/>
        <family val="2"/>
      </rPr>
      <t>(1)</t>
    </r>
    <r>
      <rPr>
        <b/>
        <sz val="11"/>
        <rFont val="Arial"/>
        <family val="2"/>
      </rPr>
      <t>,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>por DISTRITOS</t>
    </r>
  </si>
  <si>
    <t>Tabla 39</t>
  </si>
</sst>
</file>

<file path=xl/styles.xml><?xml version="1.0" encoding="utf-8"?>
<styleSheet xmlns="http://schemas.openxmlformats.org/spreadsheetml/2006/main">
  <numFmts count="7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$&quot;\ #,##0_);\(&quot;$&quot;\ #,##0\)"/>
    <numFmt numFmtId="189" formatCode="&quot;$&quot;\ #,##0_);[Red]\(&quot;$&quot;\ #,##0\)"/>
    <numFmt numFmtId="190" formatCode="&quot;$&quot;\ #,##0.00_);\(&quot;$&quot;\ #,##0.00\)"/>
    <numFmt numFmtId="191" formatCode="&quot;$&quot;\ #,##0.00_);[Red]\(&quot;$&quot;\ #,##0.00\)"/>
    <numFmt numFmtId="192" formatCode="_(&quot;$&quot;\ * #,##0_);_(&quot;$&quot;\ * \(#,##0\);_(&quot;$&quot;\ * &quot;-&quot;_);_(@_)"/>
    <numFmt numFmtId="193" formatCode="_(&quot;$&quot;\ * #,##0.00_);_(&quot;$&quot;\ * \(#,##0.00\);_(&quot;$&quot;\ * &quot;-&quot;??_);_(@_)"/>
    <numFmt numFmtId="194" formatCode="#,##0\ &quot;$&quot;;\-#,##0\ &quot;$&quot;"/>
    <numFmt numFmtId="195" formatCode="#,##0\ &quot;$&quot;;[Red]\-#,##0\ &quot;$&quot;"/>
    <numFmt numFmtId="196" formatCode="#,##0.00\ &quot;$&quot;;\-#,##0.00\ &quot;$&quot;"/>
    <numFmt numFmtId="197" formatCode="#,##0.00\ &quot;$&quot;;[Red]\-#,##0.00\ &quot;$&quot;"/>
    <numFmt numFmtId="198" formatCode="_-* #,##0\ &quot;$&quot;_-;\-* #,##0\ &quot;$&quot;_-;_-* &quot;-&quot;\ &quot;$&quot;_-;_-@_-"/>
    <numFmt numFmtId="199" formatCode="_-* #,##0\ _$_-;\-* #,##0\ _$_-;_-* &quot;-&quot;\ _$_-;_-@_-"/>
    <numFmt numFmtId="200" formatCode="_-* #,##0.00\ &quot;$&quot;_-;\-* #,##0.00\ &quot;$&quot;_-;_-* &quot;-&quot;??\ &quot;$&quot;_-;_-@_-"/>
    <numFmt numFmtId="201" formatCode="_-* #,##0.00\ _$_-;\-* #,##0.00\ _$_-;_-* &quot;-&quot;??\ _$_-;_-@_-"/>
    <numFmt numFmtId="202" formatCode="0.00000"/>
    <numFmt numFmtId="203" formatCode="0.0000"/>
    <numFmt numFmtId="204" formatCode="0.000"/>
    <numFmt numFmtId="205" formatCode="0.0"/>
    <numFmt numFmtId="206" formatCode="_(* #,##0_);_(* \(#,##0\);_(* &quot;-&quot;??_);_(@_)"/>
    <numFmt numFmtId="207" formatCode="#,##0.0"/>
    <numFmt numFmtId="208" formatCode="_-* #,##0\ _P_t_s_-;\-* #,##0\ _P_t_s_-;_-* &quot;-&quot;??\ _P_t_s_-;_-@_-"/>
    <numFmt numFmtId="209" formatCode="_-* #,##0_-;\-* #,##0_-;_-* &quot;-&quot;??_-;_-@_-"/>
    <numFmt numFmtId="210" formatCode="0.000000000"/>
    <numFmt numFmtId="211" formatCode="0.00000000"/>
    <numFmt numFmtId="212" formatCode="0.0000000"/>
    <numFmt numFmtId="213" formatCode="0.000000"/>
    <numFmt numFmtId="214" formatCode="#,##0.000"/>
    <numFmt numFmtId="215" formatCode="#,##0.0000"/>
    <numFmt numFmtId="216" formatCode="_-* #,##0.0\ _P_t_s_-;\-* #,##0.0\ _P_t_s_-;_-* &quot;-&quot;??\ _P_t_s_-;_-@_-"/>
    <numFmt numFmtId="217" formatCode="_(* #,##0.0_);_(* \(#,##0.0\);_(* &quot;-&quot;??_);_(@_)"/>
    <numFmt numFmtId="218" formatCode="_(* #,##0.0_);_(* \(#,##0.0\);_(* &quot;-&quot;?_);_(@_)"/>
    <numFmt numFmtId="219" formatCode="_(* #,##0.000_);_(* \(#,##0.000\);_(* &quot;-&quot;??_);_(@_)"/>
    <numFmt numFmtId="220" formatCode="_ * #,##0.0_ ;_ * \-#,##0.0_ ;_ * &quot;-&quot;??_ ;_ @_ "/>
    <numFmt numFmtId="221" formatCode="_ * #,##0_ ;_ * \-#,##0_ ;_ * &quot;-&quot;??_ ;_ @_ "/>
    <numFmt numFmtId="222" formatCode="0.0%"/>
    <numFmt numFmtId="223" formatCode="General_)"/>
    <numFmt numFmtId="224" formatCode="0.0000%"/>
    <numFmt numFmtId="225" formatCode="_-* #,##0.0_-;\-* #,##0.0_-;_-* &quot;-&quot;??_-;_-@_-"/>
  </numFmts>
  <fonts count="29">
    <font>
      <sz val="10"/>
      <name val="Arial"/>
      <family val="0"/>
    </font>
    <font>
      <sz val="10"/>
      <name val="CG Times (WN)"/>
      <family val="0"/>
    </font>
    <font>
      <sz val="9"/>
      <color indexed="12"/>
      <name val="CG Times (WN)"/>
      <family val="0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b/>
      <sz val="10"/>
      <name val="CG Times (WN)"/>
      <family val="0"/>
    </font>
    <font>
      <b/>
      <sz val="11"/>
      <name val="CG Times (WN)"/>
      <family val="0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7"/>
      <color indexed="8"/>
      <name val="Arial"/>
      <family val="2"/>
    </font>
    <font>
      <b/>
      <vertAlign val="superscript"/>
      <sz val="7"/>
      <name val="Arial"/>
      <family val="2"/>
    </font>
    <font>
      <b/>
      <i/>
      <sz val="8"/>
      <name val="Arial"/>
      <family val="2"/>
    </font>
    <font>
      <b/>
      <i/>
      <sz val="7"/>
      <name val="Arial"/>
      <family val="2"/>
    </font>
    <font>
      <b/>
      <i/>
      <vertAlign val="superscript"/>
      <sz val="7"/>
      <name val="Arial"/>
      <family val="2"/>
    </font>
    <font>
      <b/>
      <vertAlign val="superscript"/>
      <sz val="8"/>
      <color indexed="8"/>
      <name val="Arial"/>
      <family val="2"/>
    </font>
    <font>
      <b/>
      <sz val="8"/>
      <name val="Symbol"/>
      <family val="1"/>
    </font>
    <font>
      <b/>
      <vertAlign val="superscript"/>
      <sz val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Fill="1" applyBorder="1">
      <alignment/>
      <protection/>
    </xf>
    <xf numFmtId="0" fontId="1" fillId="0" borderId="0" xfId="21" applyFill="1">
      <alignment/>
      <protection/>
    </xf>
    <xf numFmtId="0" fontId="2" fillId="0" borderId="0" xfId="21" applyFont="1" applyFill="1" applyBorder="1" applyAlignment="1">
      <alignment horizontal="centerContinuous"/>
      <protection/>
    </xf>
    <xf numFmtId="0" fontId="2" fillId="0" borderId="0" xfId="21" applyFont="1" applyFill="1" applyBorder="1">
      <alignment/>
      <protection/>
    </xf>
    <xf numFmtId="0" fontId="4" fillId="0" borderId="0" xfId="21" applyFont="1">
      <alignment/>
      <protection/>
    </xf>
    <xf numFmtId="0" fontId="0" fillId="0" borderId="0" xfId="21" applyFont="1">
      <alignment/>
      <protection/>
    </xf>
    <xf numFmtId="0" fontId="0" fillId="0" borderId="0" xfId="21" applyFont="1">
      <alignment/>
      <protection/>
    </xf>
    <xf numFmtId="0" fontId="4" fillId="2" borderId="0" xfId="21" applyFont="1" applyFill="1">
      <alignment/>
      <protection/>
    </xf>
    <xf numFmtId="0" fontId="5" fillId="0" borderId="0" xfId="21" applyFont="1" applyBorder="1" applyAlignment="1">
      <alignment horizontal="center"/>
      <protection/>
    </xf>
    <xf numFmtId="0" fontId="5" fillId="0" borderId="0" xfId="21" applyFont="1">
      <alignment/>
      <protection/>
    </xf>
    <xf numFmtId="1" fontId="5" fillId="0" borderId="0" xfId="21" applyNumberFormat="1" applyFont="1">
      <alignment/>
      <protection/>
    </xf>
    <xf numFmtId="2" fontId="5" fillId="0" borderId="0" xfId="21" applyNumberFormat="1" applyFont="1">
      <alignment/>
      <protection/>
    </xf>
    <xf numFmtId="0" fontId="6" fillId="0" borderId="0" xfId="21" applyFont="1" applyBorder="1" applyAlignment="1">
      <alignment horizontal="center"/>
      <protection/>
    </xf>
    <xf numFmtId="0" fontId="6" fillId="0" borderId="0" xfId="21" applyFont="1">
      <alignment/>
      <protection/>
    </xf>
    <xf numFmtId="1" fontId="4" fillId="0" borderId="0" xfId="21" applyNumberFormat="1" applyFont="1">
      <alignment/>
      <protection/>
    </xf>
    <xf numFmtId="2" fontId="4" fillId="0" borderId="0" xfId="21" applyNumberFormat="1" applyFont="1">
      <alignment/>
      <protection/>
    </xf>
    <xf numFmtId="0" fontId="4" fillId="0" borderId="0" xfId="21" applyFont="1" applyBorder="1" applyAlignment="1">
      <alignment horizontal="center"/>
      <protection/>
    </xf>
    <xf numFmtId="0" fontId="7" fillId="0" borderId="0" xfId="21" applyFont="1" applyBorder="1" applyAlignment="1">
      <alignment horizontal="center"/>
      <protection/>
    </xf>
    <xf numFmtId="0" fontId="5" fillId="0" borderId="0" xfId="21" applyFont="1" applyBorder="1">
      <alignment/>
      <protection/>
    </xf>
    <xf numFmtId="0" fontId="1" fillId="0" borderId="0" xfId="21" applyFont="1">
      <alignment/>
      <protection/>
    </xf>
    <xf numFmtId="0" fontId="5" fillId="0" borderId="0" xfId="21" applyFont="1" applyBorder="1" applyAlignment="1">
      <alignment vertical="center"/>
      <protection/>
    </xf>
    <xf numFmtId="0" fontId="0" fillId="0" borderId="0" xfId="21" applyFont="1" applyFill="1">
      <alignment/>
      <protection/>
    </xf>
    <xf numFmtId="0" fontId="0" fillId="0" borderId="0" xfId="21" applyFont="1" applyBorder="1">
      <alignment/>
      <protection/>
    </xf>
    <xf numFmtId="1" fontId="4" fillId="0" borderId="0" xfId="21" applyNumberFormat="1" applyFont="1" applyFill="1">
      <alignment/>
      <protection/>
    </xf>
    <xf numFmtId="1" fontId="6" fillId="0" borderId="0" xfId="21" applyNumberFormat="1" applyFont="1" applyFill="1">
      <alignment/>
      <protection/>
    </xf>
    <xf numFmtId="1" fontId="6" fillId="0" borderId="0" xfId="21" applyNumberFormat="1" applyFont="1" applyFill="1" applyBorder="1" applyAlignment="1">
      <alignment horizontal="center"/>
      <protection/>
    </xf>
    <xf numFmtId="1" fontId="4" fillId="0" borderId="0" xfId="21" applyNumberFormat="1" applyFont="1" applyFill="1" applyBorder="1" applyAlignment="1">
      <alignment horizontal="center"/>
      <protection/>
    </xf>
    <xf numFmtId="0" fontId="5" fillId="0" borderId="0" xfId="21" applyFont="1" applyBorder="1" applyAlignment="1">
      <alignment horizontal="left"/>
      <protection/>
    </xf>
    <xf numFmtId="0" fontId="3" fillId="0" borderId="0" xfId="21" applyFont="1" applyBorder="1" applyAlignment="1">
      <alignment horizontal="center"/>
      <protection/>
    </xf>
    <xf numFmtId="0" fontId="5" fillId="0" borderId="1" xfId="21" applyFont="1" applyBorder="1" applyAlignment="1">
      <alignment horizontal="center" vertical="center"/>
      <protection/>
    </xf>
    <xf numFmtId="0" fontId="5" fillId="0" borderId="1" xfId="0" applyFont="1" applyBorder="1" applyAlignment="1">
      <alignment horizontal="center" vertical="center"/>
    </xf>
    <xf numFmtId="0" fontId="12" fillId="0" borderId="0" xfId="21" applyFont="1">
      <alignment/>
      <protection/>
    </xf>
    <xf numFmtId="0" fontId="0" fillId="0" borderId="0" xfId="21" applyFont="1" applyFill="1" applyBorder="1">
      <alignment/>
      <protection/>
    </xf>
    <xf numFmtId="0" fontId="0" fillId="0" borderId="0" xfId="21" applyFont="1" applyFill="1">
      <alignment/>
      <protection/>
    </xf>
    <xf numFmtId="0" fontId="13" fillId="0" borderId="0" xfId="21" applyFont="1" applyFill="1" applyBorder="1" applyAlignment="1">
      <alignment horizontal="centerContinuous"/>
      <protection/>
    </xf>
    <xf numFmtId="0" fontId="13" fillId="0" borderId="0" xfId="21" applyFont="1" applyFill="1" applyBorder="1">
      <alignment/>
      <protection/>
    </xf>
    <xf numFmtId="0" fontId="6" fillId="0" borderId="0" xfId="21" applyFont="1" applyFill="1" applyBorder="1" applyAlignment="1">
      <alignment horizontal="centerContinuous"/>
      <protection/>
    </xf>
    <xf numFmtId="0" fontId="5" fillId="0" borderId="0" xfId="21" applyFont="1" applyFill="1" applyBorder="1">
      <alignment/>
      <protection/>
    </xf>
    <xf numFmtId="0" fontId="4" fillId="0" borderId="0" xfId="21" applyFont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1" applyFont="1" applyBorder="1" applyAlignment="1">
      <alignment vertical="center"/>
      <protection/>
    </xf>
    <xf numFmtId="0" fontId="0" fillId="0" borderId="0" xfId="21" applyFont="1" applyBorder="1" applyAlignment="1">
      <alignment horizontal="center"/>
      <protection/>
    </xf>
    <xf numFmtId="0" fontId="4" fillId="0" borderId="0" xfId="21" applyFont="1" applyBorder="1">
      <alignment/>
      <protection/>
    </xf>
    <xf numFmtId="0" fontId="4" fillId="0" borderId="0" xfId="0" applyFont="1" applyAlignment="1">
      <alignment/>
    </xf>
    <xf numFmtId="0" fontId="0" fillId="0" borderId="0" xfId="21" applyFont="1" applyBorder="1" applyAlignment="1">
      <alignment horizontal="left"/>
      <protection/>
    </xf>
    <xf numFmtId="0" fontId="8" fillId="0" borderId="0" xfId="21" applyFont="1">
      <alignment/>
      <protection/>
    </xf>
    <xf numFmtId="0" fontId="15" fillId="0" borderId="0" xfId="21" applyFont="1">
      <alignment/>
      <protection/>
    </xf>
    <xf numFmtId="0" fontId="16" fillId="0" borderId="0" xfId="21" applyFont="1">
      <alignment/>
      <protection/>
    </xf>
    <xf numFmtId="205" fontId="4" fillId="0" borderId="0" xfId="0" applyNumberFormat="1" applyFont="1" applyAlignment="1">
      <alignment/>
    </xf>
    <xf numFmtId="0" fontId="5" fillId="2" borderId="0" xfId="21" applyFont="1" applyFill="1">
      <alignment/>
      <protection/>
    </xf>
    <xf numFmtId="2" fontId="5" fillId="0" borderId="1" xfId="0" applyNumberFormat="1" applyFont="1" applyBorder="1" applyAlignment="1">
      <alignment vertical="center"/>
    </xf>
    <xf numFmtId="1" fontId="5" fillId="0" borderId="1" xfId="0" applyNumberFormat="1" applyFont="1" applyBorder="1" applyAlignment="1">
      <alignment horizontal="center" vertical="center"/>
    </xf>
    <xf numFmtId="205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1" fontId="5" fillId="0" borderId="1" xfId="0" applyNumberFormat="1" applyFont="1" applyBorder="1" applyAlignment="1">
      <alignment vertical="center"/>
    </xf>
    <xf numFmtId="0" fontId="3" fillId="0" borderId="0" xfId="21" applyFont="1">
      <alignment/>
      <protection/>
    </xf>
    <xf numFmtId="0" fontId="3" fillId="0" borderId="0" xfId="21" applyFont="1" applyAlignment="1">
      <alignment horizontal="center" textRotation="180"/>
      <protection/>
    </xf>
    <xf numFmtId="2" fontId="5" fillId="0" borderId="0" xfId="21" applyNumberFormat="1" applyFont="1" applyBorder="1">
      <alignment/>
      <protection/>
    </xf>
    <xf numFmtId="0" fontId="18" fillId="0" borderId="1" xfId="21" applyFont="1" applyFill="1" applyBorder="1" applyAlignment="1">
      <alignment horizontal="center" vertical="center"/>
      <protection/>
    </xf>
    <xf numFmtId="0" fontId="19" fillId="0" borderId="1" xfId="21" applyFont="1" applyFill="1" applyBorder="1" applyAlignment="1">
      <alignment horizontal="center" vertical="center"/>
      <protection/>
    </xf>
    <xf numFmtId="0" fontId="19" fillId="0" borderId="1" xfId="21" applyFont="1" applyFill="1" applyBorder="1" applyAlignment="1">
      <alignment horizontal="center" vertical="center" wrapText="1"/>
      <protection/>
    </xf>
    <xf numFmtId="0" fontId="23" fillId="0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1" xfId="21" applyFont="1" applyFill="1" applyBorder="1" applyAlignment="1">
      <alignment horizontal="center" vertical="center"/>
      <protection/>
    </xf>
    <xf numFmtId="205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18" fillId="0" borderId="1" xfId="21" applyFont="1" applyFill="1" applyBorder="1" applyAlignment="1">
      <alignment horizontal="center" vertical="center" wrapText="1"/>
      <protection/>
    </xf>
    <xf numFmtId="0" fontId="3" fillId="0" borderId="1" xfId="21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/>
    </xf>
    <xf numFmtId="0" fontId="27" fillId="0" borderId="1" xfId="21" applyFont="1" applyFill="1" applyBorder="1" applyAlignment="1">
      <alignment horizontal="center"/>
      <protection/>
    </xf>
    <xf numFmtId="0" fontId="3" fillId="0" borderId="1" xfId="21" applyFont="1" applyFill="1" applyBorder="1" applyAlignment="1">
      <alignment horizontal="center"/>
      <protection/>
    </xf>
    <xf numFmtId="0" fontId="23" fillId="0" borderId="1" xfId="21" applyFont="1" applyFill="1" applyBorder="1" applyAlignment="1">
      <alignment horizontal="center"/>
      <protection/>
    </xf>
    <xf numFmtId="49" fontId="23" fillId="0" borderId="1" xfId="21" applyNumberFormat="1" applyFont="1" applyFill="1" applyBorder="1" applyAlignment="1">
      <alignment horizontal="center" vertical="center"/>
      <protection/>
    </xf>
    <xf numFmtId="0" fontId="5" fillId="0" borderId="1" xfId="21" applyFont="1" applyFill="1" applyBorder="1" applyAlignment="1">
      <alignment horizontal="center" vertical="center"/>
      <protection/>
    </xf>
    <xf numFmtId="205" fontId="4" fillId="3" borderId="1" xfId="0" applyNumberFormat="1" applyFont="1" applyFill="1" applyBorder="1" applyAlignment="1">
      <alignment horizontal="right"/>
    </xf>
    <xf numFmtId="2" fontId="4" fillId="4" borderId="1" xfId="0" applyNumberFormat="1" applyFont="1" applyFill="1" applyBorder="1" applyAlignment="1">
      <alignment horizontal="right"/>
    </xf>
    <xf numFmtId="2" fontId="4" fillId="5" borderId="1" xfId="0" applyNumberFormat="1" applyFont="1" applyFill="1" applyBorder="1" applyAlignment="1">
      <alignment horizontal="right"/>
    </xf>
    <xf numFmtId="205" fontId="4" fillId="5" borderId="1" xfId="0" applyNumberFormat="1" applyFont="1" applyFill="1" applyBorder="1" applyAlignment="1">
      <alignment horizontal="right"/>
    </xf>
    <xf numFmtId="1" fontId="4" fillId="0" borderId="1" xfId="21" applyNumberFormat="1" applyFont="1" applyFill="1" applyBorder="1" applyAlignment="1">
      <alignment horizontal="right"/>
      <protection/>
    </xf>
    <xf numFmtId="1" fontId="4" fillId="0" borderId="1" xfId="0" applyNumberFormat="1" applyFont="1" applyFill="1" applyBorder="1" applyAlignment="1">
      <alignment horizontal="right"/>
    </xf>
    <xf numFmtId="1" fontId="4" fillId="0" borderId="1" xfId="21" applyNumberFormat="1" applyFont="1" applyFill="1" applyBorder="1">
      <alignment/>
      <protection/>
    </xf>
    <xf numFmtId="205" fontId="4" fillId="4" borderId="1" xfId="0" applyNumberFormat="1" applyFont="1" applyFill="1" applyBorder="1" applyAlignment="1">
      <alignment horizontal="right"/>
    </xf>
    <xf numFmtId="205" fontId="3" fillId="0" borderId="1" xfId="0" applyNumberFormat="1" applyFont="1" applyFill="1" applyBorder="1" applyAlignment="1">
      <alignment horizontal="right" vertical="center"/>
    </xf>
    <xf numFmtId="1" fontId="3" fillId="0" borderId="1" xfId="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horizontal="right" vertical="center"/>
    </xf>
    <xf numFmtId="1" fontId="3" fillId="0" borderId="1" xfId="0" applyNumberFormat="1" applyFont="1" applyFill="1" applyBorder="1" applyAlignment="1">
      <alignment horizontal="right" vertical="center"/>
    </xf>
    <xf numFmtId="0" fontId="3" fillId="5" borderId="1" xfId="21" applyFont="1" applyFill="1" applyBorder="1" applyAlignment="1">
      <alignment horizontal="center" vertical="center"/>
      <protection/>
    </xf>
    <xf numFmtId="0" fontId="3" fillId="4" borderId="1" xfId="21" applyFont="1" applyFill="1" applyBorder="1" applyAlignment="1">
      <alignment horizontal="center" vertical="center"/>
      <protection/>
    </xf>
    <xf numFmtId="0" fontId="11" fillId="0" borderId="1" xfId="0" applyFont="1" applyBorder="1" applyAlignment="1">
      <alignment horizontal="center" vertical="center"/>
    </xf>
    <xf numFmtId="0" fontId="5" fillId="0" borderId="1" xfId="21" applyFont="1" applyBorder="1" applyAlignment="1">
      <alignment horizontal="justify" vertical="center"/>
      <protection/>
    </xf>
    <xf numFmtId="0" fontId="3" fillId="3" borderId="1" xfId="21" applyFont="1" applyFill="1" applyBorder="1" applyAlignment="1">
      <alignment horizontal="center" vertical="center"/>
      <protection/>
    </xf>
    <xf numFmtId="0" fontId="4" fillId="3" borderId="1" xfId="0" applyFont="1" applyFill="1" applyBorder="1" applyAlignment="1">
      <alignment/>
    </xf>
    <xf numFmtId="205" fontId="4" fillId="3" borderId="1" xfId="0" applyNumberFormat="1" applyFont="1" applyFill="1" applyBorder="1" applyAlignment="1">
      <alignment/>
    </xf>
    <xf numFmtId="205" fontId="4" fillId="4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 horizontal="right"/>
    </xf>
    <xf numFmtId="2" fontId="4" fillId="3" borderId="1" xfId="0" applyNumberFormat="1" applyFont="1" applyFill="1" applyBorder="1" applyAlignment="1">
      <alignment/>
    </xf>
    <xf numFmtId="2" fontId="4" fillId="5" borderId="1" xfId="0" applyNumberFormat="1" applyFont="1" applyFill="1" applyBorder="1" applyAlignment="1">
      <alignment/>
    </xf>
    <xf numFmtId="1" fontId="4" fillId="0" borderId="1" xfId="0" applyNumberFormat="1" applyFont="1" applyFill="1" applyBorder="1" applyAlignment="1">
      <alignment/>
    </xf>
    <xf numFmtId="0" fontId="4" fillId="4" borderId="1" xfId="0" applyFont="1" applyFill="1" applyBorder="1" applyAlignment="1">
      <alignment/>
    </xf>
    <xf numFmtId="205" fontId="4" fillId="5" borderId="1" xfId="0" applyNumberFormat="1" applyFont="1" applyFill="1" applyBorder="1" applyAlignment="1">
      <alignment/>
    </xf>
    <xf numFmtId="0" fontId="4" fillId="4" borderId="1" xfId="0" applyFont="1" applyFill="1" applyBorder="1" applyAlignment="1">
      <alignment horizontal="right"/>
    </xf>
    <xf numFmtId="0" fontId="4" fillId="5" borderId="1" xfId="0" applyFont="1" applyFill="1" applyBorder="1" applyAlignment="1">
      <alignment/>
    </xf>
    <xf numFmtId="0" fontId="4" fillId="5" borderId="1" xfId="0" applyFont="1" applyFill="1" applyBorder="1" applyAlignment="1">
      <alignment horizontal="right"/>
    </xf>
    <xf numFmtId="2" fontId="4" fillId="3" borderId="1" xfId="0" applyNumberFormat="1" applyFont="1" applyFill="1" applyBorder="1" applyAlignment="1">
      <alignment horizontal="right"/>
    </xf>
    <xf numFmtId="2" fontId="4" fillId="4" borderId="1" xfId="0" applyNumberFormat="1" applyFont="1" applyFill="1" applyBorder="1" applyAlignment="1">
      <alignment/>
    </xf>
    <xf numFmtId="0" fontId="3" fillId="0" borderId="2" xfId="21" applyFont="1" applyFill="1" applyBorder="1" applyAlignment="1">
      <alignment horizontal="center" vertical="center"/>
      <protection/>
    </xf>
    <xf numFmtId="3" fontId="5" fillId="0" borderId="3" xfId="0" applyNumberFormat="1" applyFont="1" applyBorder="1" applyAlignment="1">
      <alignment horizontal="center" vertical="center"/>
    </xf>
    <xf numFmtId="0" fontId="6" fillId="0" borderId="4" xfId="21" applyFont="1" applyFill="1" applyBorder="1" applyAlignment="1">
      <alignment horizontal="center" vertical="center"/>
      <protection/>
    </xf>
    <xf numFmtId="3" fontId="3" fillId="0" borderId="4" xfId="21" applyNumberFormat="1" applyFont="1" applyFill="1" applyBorder="1" applyAlignment="1">
      <alignment horizontal="center" vertical="center"/>
      <protection/>
    </xf>
    <xf numFmtId="3" fontId="3" fillId="0" borderId="5" xfId="21" applyNumberFormat="1" applyFont="1" applyFill="1" applyBorder="1" applyAlignment="1">
      <alignment horizontal="center" vertical="center"/>
      <protection/>
    </xf>
    <xf numFmtId="0" fontId="19" fillId="0" borderId="2" xfId="21" applyFont="1" applyFill="1" applyBorder="1" applyAlignment="1">
      <alignment horizontal="center" vertical="center"/>
      <protection/>
    </xf>
    <xf numFmtId="0" fontId="19" fillId="0" borderId="3" xfId="21" applyFont="1" applyFill="1" applyBorder="1" applyAlignment="1">
      <alignment horizontal="center" vertical="center"/>
      <protection/>
    </xf>
    <xf numFmtId="0" fontId="18" fillId="0" borderId="2" xfId="21" applyFont="1" applyFill="1" applyBorder="1" applyAlignment="1">
      <alignment horizontal="center" vertical="center"/>
      <protection/>
    </xf>
    <xf numFmtId="0" fontId="5" fillId="0" borderId="2" xfId="0" applyFont="1" applyBorder="1" applyAlignment="1">
      <alignment vertical="center"/>
    </xf>
    <xf numFmtId="1" fontId="5" fillId="0" borderId="3" xfId="0" applyNumberFormat="1" applyFont="1" applyBorder="1" applyAlignment="1">
      <alignment horizontal="center" vertical="center"/>
    </xf>
    <xf numFmtId="205" fontId="3" fillId="0" borderId="6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205" fontId="3" fillId="0" borderId="4" xfId="0" applyNumberFormat="1" applyFont="1" applyFill="1" applyBorder="1" applyAlignment="1">
      <alignment horizontal="center" vertical="center"/>
    </xf>
    <xf numFmtId="205" fontId="3" fillId="0" borderId="5" xfId="0" applyNumberFormat="1" applyFont="1" applyFill="1" applyBorder="1" applyAlignment="1">
      <alignment horizontal="center" vertical="center"/>
    </xf>
    <xf numFmtId="1" fontId="17" fillId="0" borderId="5" xfId="0" applyNumberFormat="1" applyFont="1" applyFill="1" applyBorder="1" applyAlignment="1">
      <alignment horizontal="center" vertical="center"/>
    </xf>
    <xf numFmtId="0" fontId="19" fillId="0" borderId="2" xfId="21" applyFont="1" applyFill="1" applyBorder="1" applyAlignment="1">
      <alignment horizontal="center" vertical="center" wrapText="1"/>
      <protection/>
    </xf>
    <xf numFmtId="0" fontId="19" fillId="0" borderId="3" xfId="21" applyFont="1" applyFill="1" applyBorder="1" applyAlignment="1">
      <alignment horizontal="center" vertical="center" wrapText="1"/>
      <protection/>
    </xf>
    <xf numFmtId="205" fontId="5" fillId="0" borderId="2" xfId="0" applyNumberFormat="1" applyFont="1" applyBorder="1" applyAlignment="1">
      <alignment vertical="center"/>
    </xf>
    <xf numFmtId="2" fontId="5" fillId="0" borderId="3" xfId="0" applyNumberFormat="1" applyFont="1" applyBorder="1" applyAlignment="1">
      <alignment vertical="center"/>
    </xf>
    <xf numFmtId="0" fontId="19" fillId="0" borderId="3" xfId="0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1" fontId="3" fillId="0" borderId="6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1" fontId="5" fillId="0" borderId="2" xfId="0" applyNumberFormat="1" applyFont="1" applyBorder="1" applyAlignment="1">
      <alignment vertical="center"/>
    </xf>
    <xf numFmtId="1" fontId="5" fillId="0" borderId="3" xfId="0" applyNumberFormat="1" applyFont="1" applyBorder="1" applyAlignment="1">
      <alignment vertical="center"/>
    </xf>
    <xf numFmtId="205" fontId="5" fillId="0" borderId="3" xfId="0" applyNumberFormat="1" applyFont="1" applyBorder="1" applyAlignment="1">
      <alignment vertical="center"/>
    </xf>
    <xf numFmtId="205" fontId="5" fillId="0" borderId="2" xfId="0" applyNumberFormat="1" applyFont="1" applyBorder="1" applyAlignment="1">
      <alignment horizontal="right" vertical="center"/>
    </xf>
    <xf numFmtId="0" fontId="3" fillId="0" borderId="7" xfId="21" applyFont="1" applyFill="1" applyBorder="1" applyAlignment="1">
      <alignment horizontal="center" vertical="center"/>
      <protection/>
    </xf>
    <xf numFmtId="0" fontId="5" fillId="0" borderId="8" xfId="0" applyFont="1" applyBorder="1" applyAlignment="1">
      <alignment horizontal="left" vertical="center"/>
    </xf>
    <xf numFmtId="3" fontId="5" fillId="0" borderId="8" xfId="21" applyNumberFormat="1" applyFont="1" applyFill="1" applyBorder="1" applyAlignment="1">
      <alignment horizontal="center" vertical="center"/>
      <protection/>
    </xf>
    <xf numFmtId="3" fontId="5" fillId="0" borderId="9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2" fontId="5" fillId="0" borderId="8" xfId="0" applyNumberFormat="1" applyFont="1" applyBorder="1" applyAlignment="1">
      <alignment vertical="center"/>
    </xf>
    <xf numFmtId="0" fontId="5" fillId="0" borderId="8" xfId="0" applyFont="1" applyBorder="1" applyAlignment="1">
      <alignment vertical="center"/>
    </xf>
    <xf numFmtId="205" fontId="5" fillId="0" borderId="8" xfId="0" applyNumberFormat="1" applyFont="1" applyBorder="1" applyAlignment="1">
      <alignment vertical="center"/>
    </xf>
    <xf numFmtId="1" fontId="5" fillId="0" borderId="8" xfId="0" applyNumberFormat="1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205" fontId="5" fillId="0" borderId="7" xfId="0" applyNumberFormat="1" applyFont="1" applyBorder="1" applyAlignment="1">
      <alignment vertical="center"/>
    </xf>
    <xf numFmtId="2" fontId="5" fillId="0" borderId="9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1" fontId="5" fillId="0" borderId="7" xfId="0" applyNumberFormat="1" applyFont="1" applyBorder="1" applyAlignment="1">
      <alignment vertical="center"/>
    </xf>
    <xf numFmtId="1" fontId="5" fillId="0" borderId="8" xfId="0" applyNumberFormat="1" applyFont="1" applyBorder="1" applyAlignment="1">
      <alignment vertical="center"/>
    </xf>
    <xf numFmtId="1" fontId="5" fillId="0" borderId="9" xfId="0" applyNumberFormat="1" applyFont="1" applyBorder="1" applyAlignment="1">
      <alignment vertical="center"/>
    </xf>
    <xf numFmtId="205" fontId="5" fillId="0" borderId="9" xfId="0" applyNumberFormat="1" applyFont="1" applyBorder="1" applyAlignment="1">
      <alignment vertical="center"/>
    </xf>
    <xf numFmtId="205" fontId="5" fillId="0" borderId="7" xfId="0" applyNumberFormat="1" applyFont="1" applyBorder="1" applyAlignment="1">
      <alignment horizontal="right" vertical="center"/>
    </xf>
    <xf numFmtId="0" fontId="6" fillId="0" borderId="10" xfId="21" applyFont="1" applyFill="1" applyBorder="1" applyAlignment="1">
      <alignment horizontal="center" vertical="center"/>
      <protection/>
    </xf>
    <xf numFmtId="3" fontId="3" fillId="0" borderId="10" xfId="21" applyNumberFormat="1" applyFont="1" applyFill="1" applyBorder="1" applyAlignment="1">
      <alignment horizontal="center" vertical="center"/>
      <protection/>
    </xf>
    <xf numFmtId="3" fontId="3" fillId="0" borderId="11" xfId="21" applyNumberFormat="1" applyFont="1" applyFill="1" applyBorder="1" applyAlignment="1">
      <alignment horizontal="center" vertical="center"/>
      <protection/>
    </xf>
    <xf numFmtId="205" fontId="3" fillId="0" borderId="12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05" fontId="3" fillId="0" borderId="10" xfId="0" applyNumberFormat="1" applyFont="1" applyFill="1" applyBorder="1" applyAlignment="1">
      <alignment vertical="center"/>
    </xf>
    <xf numFmtId="205" fontId="3" fillId="0" borderId="10" xfId="0" applyNumberFormat="1" applyFont="1" applyFill="1" applyBorder="1" applyAlignment="1">
      <alignment horizontal="center" vertical="center"/>
    </xf>
    <xf numFmtId="205" fontId="3" fillId="0" borderId="11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3" xfId="21" applyFont="1" applyFill="1" applyBorder="1" applyAlignment="1">
      <alignment horizontal="center" vertical="center"/>
      <protection/>
    </xf>
    <xf numFmtId="3" fontId="5" fillId="0" borderId="14" xfId="0" applyNumberFormat="1" applyFont="1" applyBorder="1" applyAlignment="1">
      <alignment horizontal="left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2" fontId="5" fillId="0" borderId="14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205" fontId="5" fillId="0" borderId="14" xfId="0" applyNumberFormat="1" applyFont="1" applyBorder="1" applyAlignment="1">
      <alignment vertical="center"/>
    </xf>
    <xf numFmtId="1" fontId="5" fillId="0" borderId="14" xfId="0" applyNumberFormat="1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205" fontId="5" fillId="0" borderId="13" xfId="0" applyNumberFormat="1" applyFont="1" applyBorder="1" applyAlignment="1">
      <alignment vertical="center"/>
    </xf>
    <xf numFmtId="2" fontId="5" fillId="0" borderId="15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1" fontId="5" fillId="0" borderId="13" xfId="0" applyNumberFormat="1" applyFont="1" applyBorder="1" applyAlignment="1">
      <alignment vertical="center"/>
    </xf>
    <xf numFmtId="1" fontId="5" fillId="0" borderId="14" xfId="0" applyNumberFormat="1" applyFont="1" applyBorder="1" applyAlignment="1">
      <alignment vertical="center"/>
    </xf>
    <xf numFmtId="1" fontId="5" fillId="0" borderId="15" xfId="0" applyNumberFormat="1" applyFont="1" applyBorder="1" applyAlignment="1">
      <alignment vertical="center"/>
    </xf>
    <xf numFmtId="205" fontId="5" fillId="0" borderId="15" xfId="0" applyNumberFormat="1" applyFont="1" applyBorder="1" applyAlignment="1">
      <alignment vertical="center"/>
    </xf>
    <xf numFmtId="205" fontId="5" fillId="0" borderId="13" xfId="0" applyNumberFormat="1" applyFont="1" applyBorder="1" applyAlignment="1">
      <alignment horizontal="right" vertical="center"/>
    </xf>
    <xf numFmtId="207" fontId="5" fillId="0" borderId="15" xfId="0" applyNumberFormat="1" applyFont="1" applyBorder="1" applyAlignment="1">
      <alignment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3" fillId="0" borderId="6" xfId="21" applyFont="1" applyFill="1" applyBorder="1" applyAlignment="1">
      <alignment horizontal="center" vertical="center"/>
      <protection/>
    </xf>
    <xf numFmtId="0" fontId="3" fillId="0" borderId="4" xfId="21" applyFont="1" applyFill="1" applyBorder="1" applyAlignment="1">
      <alignment horizontal="center" vertical="center"/>
      <protection/>
    </xf>
    <xf numFmtId="0" fontId="24" fillId="0" borderId="4" xfId="21" applyFont="1" applyFill="1" applyBorder="1" applyAlignment="1">
      <alignment horizontal="center" vertical="center"/>
      <protection/>
    </xf>
    <xf numFmtId="0" fontId="3" fillId="0" borderId="5" xfId="21" applyFont="1" applyFill="1" applyBorder="1" applyAlignment="1">
      <alignment horizontal="center" vertical="center"/>
      <protection/>
    </xf>
    <xf numFmtId="0" fontId="23" fillId="0" borderId="5" xfId="21" applyFont="1" applyFill="1" applyBorder="1" applyAlignment="1">
      <alignment horizontal="center" vertical="center"/>
      <protection/>
    </xf>
    <xf numFmtId="0" fontId="23" fillId="0" borderId="6" xfId="21" applyFont="1" applyFill="1" applyBorder="1" applyAlignment="1">
      <alignment horizontal="center" vertical="center"/>
      <protection/>
    </xf>
    <xf numFmtId="0" fontId="23" fillId="0" borderId="4" xfId="21" applyFont="1" applyFill="1" applyBorder="1" applyAlignment="1">
      <alignment horizontal="center" vertical="center"/>
      <protection/>
    </xf>
    <xf numFmtId="0" fontId="24" fillId="0" borderId="5" xfId="21" applyFont="1" applyFill="1" applyBorder="1" applyAlignment="1">
      <alignment horizontal="center" vertical="center"/>
      <protection/>
    </xf>
    <xf numFmtId="0" fontId="24" fillId="0" borderId="4" xfId="0" applyFont="1" applyFill="1" applyBorder="1" applyAlignment="1">
      <alignment vertical="center"/>
    </xf>
    <xf numFmtId="0" fontId="23" fillId="0" borderId="4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2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205" fontId="5" fillId="0" borderId="1" xfId="0" applyNumberFormat="1" applyFont="1" applyFill="1" applyBorder="1" applyAlignment="1">
      <alignment vertical="center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right" vertical="center"/>
    </xf>
    <xf numFmtId="0" fontId="12" fillId="0" borderId="2" xfId="21" applyFont="1" applyFill="1" applyBorder="1" applyAlignment="1">
      <alignment horizontal="center" vertical="center"/>
      <protection/>
    </xf>
    <xf numFmtId="0" fontId="12" fillId="0" borderId="1" xfId="21" applyFont="1" applyFill="1" applyBorder="1" applyAlignment="1">
      <alignment horizontal="center" vertical="center"/>
      <protection/>
    </xf>
    <xf numFmtId="0" fontId="19" fillId="0" borderId="8" xfId="21" applyFont="1" applyFill="1" applyBorder="1" applyAlignment="1">
      <alignment horizontal="center" vertical="center" wrapText="1"/>
      <protection/>
    </xf>
    <xf numFmtId="0" fontId="19" fillId="0" borderId="14" xfId="0" applyFont="1" applyFill="1" applyBorder="1" applyAlignment="1">
      <alignment horizontal="center" vertical="center" wrapText="1"/>
    </xf>
    <xf numFmtId="0" fontId="19" fillId="0" borderId="7" xfId="21" applyFont="1" applyFill="1" applyBorder="1" applyAlignment="1">
      <alignment horizontal="center" vertical="center" wrapText="1"/>
      <protection/>
    </xf>
    <xf numFmtId="0" fontId="19" fillId="0" borderId="13" xfId="21" applyFont="1" applyFill="1" applyBorder="1" applyAlignment="1">
      <alignment horizontal="center" vertical="center" wrapText="1"/>
      <protection/>
    </xf>
    <xf numFmtId="0" fontId="19" fillId="0" borderId="14" xfId="21" applyFont="1" applyFill="1" applyBorder="1" applyAlignment="1">
      <alignment horizontal="center" vertical="center" wrapText="1"/>
      <protection/>
    </xf>
    <xf numFmtId="0" fontId="3" fillId="0" borderId="0" xfId="21" applyFont="1" applyAlignment="1">
      <alignment horizontal="center" textRotation="180"/>
      <protection/>
    </xf>
    <xf numFmtId="0" fontId="12" fillId="0" borderId="0" xfId="21" applyFont="1" applyAlignment="1">
      <alignment horizontal="center"/>
      <protection/>
    </xf>
    <xf numFmtId="0" fontId="6" fillId="0" borderId="12" xfId="21" applyFont="1" applyFill="1" applyBorder="1" applyAlignment="1">
      <alignment horizontal="center" vertical="center"/>
      <protection/>
    </xf>
    <xf numFmtId="0" fontId="6" fillId="0" borderId="6" xfId="21" applyFont="1" applyFill="1" applyBorder="1" applyAlignment="1">
      <alignment horizontal="center" vertical="center"/>
      <protection/>
    </xf>
    <xf numFmtId="0" fontId="23" fillId="0" borderId="4" xfId="21" applyFont="1" applyFill="1" applyBorder="1" applyAlignment="1">
      <alignment horizontal="center" vertical="center"/>
      <protection/>
    </xf>
    <xf numFmtId="0" fontId="23" fillId="0" borderId="6" xfId="21" applyFont="1" applyFill="1" applyBorder="1" applyAlignment="1">
      <alignment horizontal="center" vertical="center"/>
      <protection/>
    </xf>
    <xf numFmtId="0" fontId="23" fillId="0" borderId="5" xfId="21" applyFont="1" applyFill="1" applyBorder="1" applyAlignment="1">
      <alignment horizontal="center" vertical="center"/>
      <protection/>
    </xf>
    <xf numFmtId="0" fontId="18" fillId="0" borderId="7" xfId="21" applyFont="1" applyFill="1" applyBorder="1" applyAlignment="1">
      <alignment horizontal="center" vertical="center" wrapText="1"/>
      <protection/>
    </xf>
    <xf numFmtId="0" fontId="18" fillId="0" borderId="13" xfId="21" applyFont="1" applyFill="1" applyBorder="1" applyAlignment="1">
      <alignment horizontal="center" vertical="center" wrapText="1"/>
      <protection/>
    </xf>
    <xf numFmtId="0" fontId="18" fillId="0" borderId="1" xfId="21" applyFont="1" applyFill="1" applyBorder="1" applyAlignment="1">
      <alignment horizontal="center" vertical="center"/>
      <protection/>
    </xf>
    <xf numFmtId="0" fontId="19" fillId="0" borderId="3" xfId="21" applyFont="1" applyFill="1" applyBorder="1" applyAlignment="1">
      <alignment horizontal="center" vertical="center"/>
      <protection/>
    </xf>
    <xf numFmtId="0" fontId="19" fillId="0" borderId="2" xfId="21" applyFont="1" applyFill="1" applyBorder="1" applyAlignment="1">
      <alignment horizontal="center" vertical="center"/>
      <protection/>
    </xf>
    <xf numFmtId="0" fontId="19" fillId="0" borderId="1" xfId="21" applyFont="1" applyFill="1" applyBorder="1" applyAlignment="1">
      <alignment horizontal="center" vertical="center"/>
      <protection/>
    </xf>
    <xf numFmtId="0" fontId="19" fillId="0" borderId="2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2" fillId="0" borderId="12" xfId="21" applyFont="1" applyFill="1" applyBorder="1" applyAlignment="1">
      <alignment horizontal="center" vertical="center"/>
      <protection/>
    </xf>
    <xf numFmtId="0" fontId="12" fillId="0" borderId="11" xfId="21" applyFont="1" applyFill="1" applyBorder="1" applyAlignment="1">
      <alignment horizontal="center" vertical="center"/>
      <protection/>
    </xf>
    <xf numFmtId="0" fontId="12" fillId="0" borderId="10" xfId="21" applyFont="1" applyFill="1" applyBorder="1" applyAlignment="1">
      <alignment horizontal="center" vertical="center"/>
      <protection/>
    </xf>
    <xf numFmtId="0" fontId="19" fillId="0" borderId="9" xfId="21" applyFont="1" applyFill="1" applyBorder="1" applyAlignment="1">
      <alignment horizontal="center" vertical="center" wrapText="1"/>
      <protection/>
    </xf>
    <xf numFmtId="0" fontId="19" fillId="0" borderId="15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/>
    </xf>
    <xf numFmtId="0" fontId="12" fillId="0" borderId="3" xfId="21" applyFont="1" applyFill="1" applyBorder="1" applyAlignment="1">
      <alignment horizontal="center" vertical="center"/>
      <protection/>
    </xf>
    <xf numFmtId="0" fontId="12" fillId="0" borderId="6" xfId="21" applyFont="1" applyFill="1" applyBorder="1" applyAlignment="1">
      <alignment horizontal="center" vertical="center"/>
      <protection/>
    </xf>
    <xf numFmtId="0" fontId="12" fillId="0" borderId="4" xfId="21" applyFont="1" applyFill="1" applyBorder="1" applyAlignment="1">
      <alignment horizontal="center" vertical="center"/>
      <protection/>
    </xf>
    <xf numFmtId="0" fontId="12" fillId="0" borderId="5" xfId="21" applyFont="1" applyFill="1" applyBorder="1" applyAlignment="1">
      <alignment horizontal="center" vertical="center"/>
      <protection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2" fillId="0" borderId="0" xfId="21" applyFont="1" applyAlignment="1">
      <alignment horizontal="right"/>
      <protection/>
    </xf>
    <xf numFmtId="0" fontId="3" fillId="0" borderId="1" xfId="21" applyFont="1" applyFill="1" applyBorder="1" applyAlignment="1">
      <alignment horizontal="center" vertical="center" wrapText="1"/>
      <protection/>
    </xf>
    <xf numFmtId="0" fontId="5" fillId="0" borderId="1" xfId="0" applyFont="1" applyFill="1" applyBorder="1" applyAlignment="1">
      <alignment horizontal="center" wrapText="1"/>
    </xf>
    <xf numFmtId="0" fontId="6" fillId="0" borderId="1" xfId="21" applyFont="1" applyFill="1" applyBorder="1" applyAlignment="1">
      <alignment horizontal="center" vertical="center"/>
      <protection/>
    </xf>
    <xf numFmtId="0" fontId="3" fillId="0" borderId="1" xfId="21" applyFont="1" applyFill="1" applyBorder="1" applyAlignment="1">
      <alignment horizontal="center" vertical="center"/>
      <protection/>
    </xf>
    <xf numFmtId="0" fontId="3" fillId="0" borderId="1" xfId="21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horizontal="center" vertical="center" wrapText="1"/>
    </xf>
    <xf numFmtId="205" fontId="6" fillId="6" borderId="1" xfId="0" applyNumberFormat="1" applyFont="1" applyFill="1" applyBorder="1" applyAlignment="1">
      <alignment horizontal="center" vertical="center"/>
    </xf>
    <xf numFmtId="0" fontId="12" fillId="0" borderId="0" xfId="21" applyFont="1" applyBorder="1" applyAlignment="1">
      <alignment horizontal="center"/>
      <protection/>
    </xf>
    <xf numFmtId="0" fontId="6" fillId="0" borderId="1" xfId="0" applyFont="1" applyFill="1" applyBorder="1" applyAlignment="1">
      <alignment horizontal="center" vertical="center"/>
    </xf>
    <xf numFmtId="0" fontId="8" fillId="0" borderId="1" xfId="21" applyFont="1" applyFill="1" applyBorder="1" applyAlignment="1">
      <alignment horizontal="center" vertical="center"/>
      <protection/>
    </xf>
    <xf numFmtId="205" fontId="6" fillId="7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4" fillId="2" borderId="1" xfId="21" applyFont="1" applyFill="1" applyBorder="1" applyAlignment="1">
      <alignment horizontal="center"/>
      <protection/>
    </xf>
    <xf numFmtId="0" fontId="17" fillId="0" borderId="1" xfId="21" applyFont="1" applyFill="1" applyBorder="1" applyAlignment="1">
      <alignment horizontal="center" vertical="center"/>
      <protection/>
    </xf>
    <xf numFmtId="49" fontId="23" fillId="0" borderId="1" xfId="21" applyNumberFormat="1" applyFont="1" applyFill="1" applyBorder="1" applyAlignment="1">
      <alignment horizontal="center" vertical="center"/>
      <protection/>
    </xf>
    <xf numFmtId="205" fontId="6" fillId="8" borderId="1" xfId="0" applyNumberFormat="1" applyFont="1" applyFill="1" applyBorder="1" applyAlignment="1">
      <alignment horizontal="center" vertical="center"/>
    </xf>
    <xf numFmtId="0" fontId="4" fillId="0" borderId="1" xfId="21" applyFont="1" applyFill="1" applyBorder="1" applyAlignment="1">
      <alignment horizontal="center"/>
      <protection/>
    </xf>
    <xf numFmtId="0" fontId="6" fillId="0" borderId="1" xfId="21" applyFont="1" applyFill="1" applyBorder="1" applyAlignment="1">
      <alignment horizontal="center"/>
      <protection/>
    </xf>
    <xf numFmtId="205" fontId="3" fillId="0" borderId="1" xfId="0" applyNumberFormat="1" applyFont="1" applyFill="1" applyBorder="1" applyAlignment="1">
      <alignment horizontal="center" vertical="center"/>
    </xf>
    <xf numFmtId="0" fontId="6" fillId="0" borderId="1" xfId="21" applyFont="1" applyBorder="1" applyAlignment="1">
      <alignment horizontal="center"/>
      <protection/>
    </xf>
    <xf numFmtId="0" fontId="4" fillId="0" borderId="1" xfId="21" applyFont="1" applyBorder="1" applyAlignment="1">
      <alignment horizontal="center"/>
      <protection/>
    </xf>
    <xf numFmtId="0" fontId="12" fillId="0" borderId="0" xfId="21" applyFont="1" applyAlignment="1">
      <alignment horizontal="center" textRotation="180"/>
      <protection/>
    </xf>
    <xf numFmtId="0" fontId="5" fillId="0" borderId="1" xfId="0" applyFont="1" applyFill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M-EIAM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0</xdr:colOff>
      <xdr:row>35</xdr:row>
      <xdr:rowOff>0</xdr:rowOff>
    </xdr:from>
    <xdr:to>
      <xdr:col>46</xdr:col>
      <xdr:colOff>0</xdr:colOff>
      <xdr:row>35</xdr:row>
      <xdr:rowOff>0</xdr:rowOff>
    </xdr:to>
    <xdr:sp>
      <xdr:nvSpPr>
        <xdr:cNvPr id="1" name="Oval 4"/>
        <xdr:cNvSpPr>
          <a:spLocks/>
        </xdr:cNvSpPr>
      </xdr:nvSpPr>
      <xdr:spPr>
        <a:xfrm>
          <a:off x="18430875" y="8543925"/>
          <a:ext cx="0" cy="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35</xdr:row>
      <xdr:rowOff>0</xdr:rowOff>
    </xdr:from>
    <xdr:to>
      <xdr:col>46</xdr:col>
      <xdr:colOff>0</xdr:colOff>
      <xdr:row>35</xdr:row>
      <xdr:rowOff>0</xdr:rowOff>
    </xdr:to>
    <xdr:sp>
      <xdr:nvSpPr>
        <xdr:cNvPr id="2" name="Oval 5"/>
        <xdr:cNvSpPr>
          <a:spLocks/>
        </xdr:cNvSpPr>
      </xdr:nvSpPr>
      <xdr:spPr>
        <a:xfrm>
          <a:off x="18430875" y="8543925"/>
          <a:ext cx="0" cy="0"/>
        </a:xfrm>
        <a:prstGeom prst="ellipse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35</xdr:row>
      <xdr:rowOff>0</xdr:rowOff>
    </xdr:from>
    <xdr:to>
      <xdr:col>46</xdr:col>
      <xdr:colOff>0</xdr:colOff>
      <xdr:row>35</xdr:row>
      <xdr:rowOff>0</xdr:rowOff>
    </xdr:to>
    <xdr:sp>
      <xdr:nvSpPr>
        <xdr:cNvPr id="3" name="Oval 6"/>
        <xdr:cNvSpPr>
          <a:spLocks/>
        </xdr:cNvSpPr>
      </xdr:nvSpPr>
      <xdr:spPr>
        <a:xfrm>
          <a:off x="18430875" y="8543925"/>
          <a:ext cx="0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35</xdr:row>
      <xdr:rowOff>0</xdr:rowOff>
    </xdr:from>
    <xdr:to>
      <xdr:col>46</xdr:col>
      <xdr:colOff>0</xdr:colOff>
      <xdr:row>35</xdr:row>
      <xdr:rowOff>0</xdr:rowOff>
    </xdr:to>
    <xdr:sp>
      <xdr:nvSpPr>
        <xdr:cNvPr id="4" name="Rectangle 7"/>
        <xdr:cNvSpPr>
          <a:spLocks/>
        </xdr:cNvSpPr>
      </xdr:nvSpPr>
      <xdr:spPr>
        <a:xfrm>
          <a:off x="18430875" y="8543925"/>
          <a:ext cx="0" cy="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35</xdr:row>
      <xdr:rowOff>0</xdr:rowOff>
    </xdr:from>
    <xdr:to>
      <xdr:col>46</xdr:col>
      <xdr:colOff>0</xdr:colOff>
      <xdr:row>35</xdr:row>
      <xdr:rowOff>0</xdr:rowOff>
    </xdr:to>
    <xdr:sp>
      <xdr:nvSpPr>
        <xdr:cNvPr id="5" name="Rectangle 8"/>
        <xdr:cNvSpPr>
          <a:spLocks/>
        </xdr:cNvSpPr>
      </xdr:nvSpPr>
      <xdr:spPr>
        <a:xfrm>
          <a:off x="18430875" y="8543925"/>
          <a:ext cx="0" cy="0"/>
        </a:xfrm>
        <a:prstGeom prst="rect">
          <a:avLst/>
        </a:prstGeom>
        <a:solidFill>
          <a:srgbClr val="0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35</xdr:row>
      <xdr:rowOff>0</xdr:rowOff>
    </xdr:from>
    <xdr:to>
      <xdr:col>46</xdr:col>
      <xdr:colOff>0</xdr:colOff>
      <xdr:row>35</xdr:row>
      <xdr:rowOff>0</xdr:rowOff>
    </xdr:to>
    <xdr:sp>
      <xdr:nvSpPr>
        <xdr:cNvPr id="6" name="Rectangle 9"/>
        <xdr:cNvSpPr>
          <a:spLocks/>
        </xdr:cNvSpPr>
      </xdr:nvSpPr>
      <xdr:spPr>
        <a:xfrm>
          <a:off x="18430875" y="8543925"/>
          <a:ext cx="0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35</xdr:row>
      <xdr:rowOff>0</xdr:rowOff>
    </xdr:from>
    <xdr:to>
      <xdr:col>46</xdr:col>
      <xdr:colOff>0</xdr:colOff>
      <xdr:row>35</xdr:row>
      <xdr:rowOff>0</xdr:rowOff>
    </xdr:to>
    <xdr:sp>
      <xdr:nvSpPr>
        <xdr:cNvPr id="7" name="Rectangle 10"/>
        <xdr:cNvSpPr>
          <a:spLocks/>
        </xdr:cNvSpPr>
      </xdr:nvSpPr>
      <xdr:spPr>
        <a:xfrm>
          <a:off x="18430875" y="8543925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35</xdr:row>
      <xdr:rowOff>0</xdr:rowOff>
    </xdr:from>
    <xdr:to>
      <xdr:col>46</xdr:col>
      <xdr:colOff>0</xdr:colOff>
      <xdr:row>35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18430875" y="8543925"/>
          <a:ext cx="0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35</xdr:row>
      <xdr:rowOff>0</xdr:rowOff>
    </xdr:from>
    <xdr:to>
      <xdr:col>46</xdr:col>
      <xdr:colOff>0</xdr:colOff>
      <xdr:row>35</xdr:row>
      <xdr:rowOff>0</xdr:rowOff>
    </xdr:to>
    <xdr:sp>
      <xdr:nvSpPr>
        <xdr:cNvPr id="9" name="Rectangle 12"/>
        <xdr:cNvSpPr>
          <a:spLocks/>
        </xdr:cNvSpPr>
      </xdr:nvSpPr>
      <xdr:spPr>
        <a:xfrm>
          <a:off x="18430875" y="85439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35</xdr:row>
      <xdr:rowOff>0</xdr:rowOff>
    </xdr:from>
    <xdr:to>
      <xdr:col>46</xdr:col>
      <xdr:colOff>0</xdr:colOff>
      <xdr:row>35</xdr:row>
      <xdr:rowOff>0</xdr:rowOff>
    </xdr:to>
    <xdr:sp>
      <xdr:nvSpPr>
        <xdr:cNvPr id="10" name="Rectangle 13"/>
        <xdr:cNvSpPr>
          <a:spLocks/>
        </xdr:cNvSpPr>
      </xdr:nvSpPr>
      <xdr:spPr>
        <a:xfrm>
          <a:off x="18430875" y="8543925"/>
          <a:ext cx="0" cy="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35</xdr:row>
      <xdr:rowOff>0</xdr:rowOff>
    </xdr:from>
    <xdr:to>
      <xdr:col>46</xdr:col>
      <xdr:colOff>0</xdr:colOff>
      <xdr:row>35</xdr:row>
      <xdr:rowOff>0</xdr:rowOff>
    </xdr:to>
    <xdr:sp>
      <xdr:nvSpPr>
        <xdr:cNvPr id="11" name="Rectangle 14"/>
        <xdr:cNvSpPr>
          <a:spLocks/>
        </xdr:cNvSpPr>
      </xdr:nvSpPr>
      <xdr:spPr>
        <a:xfrm>
          <a:off x="18430875" y="8543925"/>
          <a:ext cx="0" cy="0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0</xdr:colOff>
      <xdr:row>35</xdr:row>
      <xdr:rowOff>0</xdr:rowOff>
    </xdr:from>
    <xdr:to>
      <xdr:col>52</xdr:col>
      <xdr:colOff>0</xdr:colOff>
      <xdr:row>35</xdr:row>
      <xdr:rowOff>0</xdr:rowOff>
    </xdr:to>
    <xdr:sp>
      <xdr:nvSpPr>
        <xdr:cNvPr id="12" name="Rectangle 15"/>
        <xdr:cNvSpPr>
          <a:spLocks/>
        </xdr:cNvSpPr>
      </xdr:nvSpPr>
      <xdr:spPr>
        <a:xfrm>
          <a:off x="21059775" y="8543925"/>
          <a:ext cx="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0</xdr:colOff>
      <xdr:row>35</xdr:row>
      <xdr:rowOff>0</xdr:rowOff>
    </xdr:from>
    <xdr:to>
      <xdr:col>52</xdr:col>
      <xdr:colOff>0</xdr:colOff>
      <xdr:row>35</xdr:row>
      <xdr:rowOff>0</xdr:rowOff>
    </xdr:to>
    <xdr:sp>
      <xdr:nvSpPr>
        <xdr:cNvPr id="13" name="Rectangle 16"/>
        <xdr:cNvSpPr>
          <a:spLocks/>
        </xdr:cNvSpPr>
      </xdr:nvSpPr>
      <xdr:spPr>
        <a:xfrm>
          <a:off x="21059775" y="85439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0</xdr:colOff>
      <xdr:row>35</xdr:row>
      <xdr:rowOff>0</xdr:rowOff>
    </xdr:from>
    <xdr:to>
      <xdr:col>52</xdr:col>
      <xdr:colOff>0</xdr:colOff>
      <xdr:row>35</xdr:row>
      <xdr:rowOff>0</xdr:rowOff>
    </xdr:to>
    <xdr:sp>
      <xdr:nvSpPr>
        <xdr:cNvPr id="14" name="Rectangle 17"/>
        <xdr:cNvSpPr>
          <a:spLocks/>
        </xdr:cNvSpPr>
      </xdr:nvSpPr>
      <xdr:spPr>
        <a:xfrm>
          <a:off x="21059775" y="8543925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35</xdr:row>
      <xdr:rowOff>0</xdr:rowOff>
    </xdr:from>
    <xdr:to>
      <xdr:col>46</xdr:col>
      <xdr:colOff>0</xdr:colOff>
      <xdr:row>35</xdr:row>
      <xdr:rowOff>0</xdr:rowOff>
    </xdr:to>
    <xdr:sp>
      <xdr:nvSpPr>
        <xdr:cNvPr id="15" name="Rectangle 18"/>
        <xdr:cNvSpPr>
          <a:spLocks/>
        </xdr:cNvSpPr>
      </xdr:nvSpPr>
      <xdr:spPr>
        <a:xfrm>
          <a:off x="18430875" y="8543925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35</xdr:row>
      <xdr:rowOff>0</xdr:rowOff>
    </xdr:from>
    <xdr:to>
      <xdr:col>46</xdr:col>
      <xdr:colOff>0</xdr:colOff>
      <xdr:row>35</xdr:row>
      <xdr:rowOff>0</xdr:rowOff>
    </xdr:to>
    <xdr:sp>
      <xdr:nvSpPr>
        <xdr:cNvPr id="16" name="Rectangle 19"/>
        <xdr:cNvSpPr>
          <a:spLocks/>
        </xdr:cNvSpPr>
      </xdr:nvSpPr>
      <xdr:spPr>
        <a:xfrm>
          <a:off x="18430875" y="8543925"/>
          <a:ext cx="0" cy="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43</xdr:row>
      <xdr:rowOff>0</xdr:rowOff>
    </xdr:from>
    <xdr:to>
      <xdr:col>20</xdr:col>
      <xdr:colOff>0</xdr:colOff>
      <xdr:row>43</xdr:row>
      <xdr:rowOff>0</xdr:rowOff>
    </xdr:to>
    <xdr:sp>
      <xdr:nvSpPr>
        <xdr:cNvPr id="1" name="Oval 1"/>
        <xdr:cNvSpPr>
          <a:spLocks/>
        </xdr:cNvSpPr>
      </xdr:nvSpPr>
      <xdr:spPr>
        <a:xfrm>
          <a:off x="9525000" y="8315325"/>
          <a:ext cx="0" cy="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43</xdr:row>
      <xdr:rowOff>0</xdr:rowOff>
    </xdr:from>
    <xdr:to>
      <xdr:col>20</xdr:col>
      <xdr:colOff>0</xdr:colOff>
      <xdr:row>43</xdr:row>
      <xdr:rowOff>0</xdr:rowOff>
    </xdr:to>
    <xdr:sp>
      <xdr:nvSpPr>
        <xdr:cNvPr id="2" name="Oval 2"/>
        <xdr:cNvSpPr>
          <a:spLocks/>
        </xdr:cNvSpPr>
      </xdr:nvSpPr>
      <xdr:spPr>
        <a:xfrm>
          <a:off x="9525000" y="8315325"/>
          <a:ext cx="0" cy="0"/>
        </a:xfrm>
        <a:prstGeom prst="ellipse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43</xdr:row>
      <xdr:rowOff>0</xdr:rowOff>
    </xdr:from>
    <xdr:to>
      <xdr:col>20</xdr:col>
      <xdr:colOff>0</xdr:colOff>
      <xdr:row>43</xdr:row>
      <xdr:rowOff>0</xdr:rowOff>
    </xdr:to>
    <xdr:sp>
      <xdr:nvSpPr>
        <xdr:cNvPr id="3" name="Oval 3"/>
        <xdr:cNvSpPr>
          <a:spLocks/>
        </xdr:cNvSpPr>
      </xdr:nvSpPr>
      <xdr:spPr>
        <a:xfrm>
          <a:off x="9525000" y="8315325"/>
          <a:ext cx="0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43</xdr:row>
      <xdr:rowOff>0</xdr:rowOff>
    </xdr:from>
    <xdr:to>
      <xdr:col>20</xdr:col>
      <xdr:colOff>0</xdr:colOff>
      <xdr:row>43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9525000" y="8315325"/>
          <a:ext cx="0" cy="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43</xdr:row>
      <xdr:rowOff>0</xdr:rowOff>
    </xdr:from>
    <xdr:to>
      <xdr:col>20</xdr:col>
      <xdr:colOff>0</xdr:colOff>
      <xdr:row>43</xdr:row>
      <xdr:rowOff>0</xdr:rowOff>
    </xdr:to>
    <xdr:sp>
      <xdr:nvSpPr>
        <xdr:cNvPr id="5" name="Rectangle 5"/>
        <xdr:cNvSpPr>
          <a:spLocks/>
        </xdr:cNvSpPr>
      </xdr:nvSpPr>
      <xdr:spPr>
        <a:xfrm>
          <a:off x="9525000" y="8315325"/>
          <a:ext cx="0" cy="0"/>
        </a:xfrm>
        <a:prstGeom prst="rect">
          <a:avLst/>
        </a:prstGeom>
        <a:solidFill>
          <a:srgbClr val="0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43</xdr:row>
      <xdr:rowOff>0</xdr:rowOff>
    </xdr:from>
    <xdr:to>
      <xdr:col>20</xdr:col>
      <xdr:colOff>0</xdr:colOff>
      <xdr:row>43</xdr:row>
      <xdr:rowOff>0</xdr:rowOff>
    </xdr:to>
    <xdr:sp>
      <xdr:nvSpPr>
        <xdr:cNvPr id="6" name="Rectangle 6"/>
        <xdr:cNvSpPr>
          <a:spLocks/>
        </xdr:cNvSpPr>
      </xdr:nvSpPr>
      <xdr:spPr>
        <a:xfrm>
          <a:off x="9525000" y="8315325"/>
          <a:ext cx="0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43</xdr:row>
      <xdr:rowOff>0</xdr:rowOff>
    </xdr:from>
    <xdr:to>
      <xdr:col>20</xdr:col>
      <xdr:colOff>0</xdr:colOff>
      <xdr:row>43</xdr:row>
      <xdr:rowOff>0</xdr:rowOff>
    </xdr:to>
    <xdr:sp>
      <xdr:nvSpPr>
        <xdr:cNvPr id="7" name="Rectangle 7"/>
        <xdr:cNvSpPr>
          <a:spLocks/>
        </xdr:cNvSpPr>
      </xdr:nvSpPr>
      <xdr:spPr>
        <a:xfrm>
          <a:off x="9525000" y="8315325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43</xdr:row>
      <xdr:rowOff>0</xdr:rowOff>
    </xdr:from>
    <xdr:to>
      <xdr:col>20</xdr:col>
      <xdr:colOff>0</xdr:colOff>
      <xdr:row>43</xdr:row>
      <xdr:rowOff>0</xdr:rowOff>
    </xdr:to>
    <xdr:sp>
      <xdr:nvSpPr>
        <xdr:cNvPr id="8" name="Rectangle 8"/>
        <xdr:cNvSpPr>
          <a:spLocks/>
        </xdr:cNvSpPr>
      </xdr:nvSpPr>
      <xdr:spPr>
        <a:xfrm>
          <a:off x="9525000" y="8315325"/>
          <a:ext cx="0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43</xdr:row>
      <xdr:rowOff>0</xdr:rowOff>
    </xdr:from>
    <xdr:to>
      <xdr:col>20</xdr:col>
      <xdr:colOff>0</xdr:colOff>
      <xdr:row>43</xdr:row>
      <xdr:rowOff>0</xdr:rowOff>
    </xdr:to>
    <xdr:sp>
      <xdr:nvSpPr>
        <xdr:cNvPr id="9" name="Rectangle 9"/>
        <xdr:cNvSpPr>
          <a:spLocks/>
        </xdr:cNvSpPr>
      </xdr:nvSpPr>
      <xdr:spPr>
        <a:xfrm>
          <a:off x="9525000" y="8315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43</xdr:row>
      <xdr:rowOff>0</xdr:rowOff>
    </xdr:from>
    <xdr:to>
      <xdr:col>20</xdr:col>
      <xdr:colOff>0</xdr:colOff>
      <xdr:row>43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9525000" y="8315325"/>
          <a:ext cx="0" cy="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43</xdr:row>
      <xdr:rowOff>0</xdr:rowOff>
    </xdr:from>
    <xdr:to>
      <xdr:col>20</xdr:col>
      <xdr:colOff>0</xdr:colOff>
      <xdr:row>43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9525000" y="8315325"/>
          <a:ext cx="0" cy="0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43</xdr:row>
      <xdr:rowOff>0</xdr:rowOff>
    </xdr:from>
    <xdr:to>
      <xdr:col>27</xdr:col>
      <xdr:colOff>0</xdr:colOff>
      <xdr:row>43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13011150" y="8315325"/>
          <a:ext cx="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43</xdr:row>
      <xdr:rowOff>0</xdr:rowOff>
    </xdr:from>
    <xdr:to>
      <xdr:col>27</xdr:col>
      <xdr:colOff>0</xdr:colOff>
      <xdr:row>43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3011150" y="8315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43</xdr:row>
      <xdr:rowOff>0</xdr:rowOff>
    </xdr:from>
    <xdr:to>
      <xdr:col>27</xdr:col>
      <xdr:colOff>0</xdr:colOff>
      <xdr:row>43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13011150" y="8315325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43</xdr:row>
      <xdr:rowOff>0</xdr:rowOff>
    </xdr:from>
    <xdr:to>
      <xdr:col>20</xdr:col>
      <xdr:colOff>0</xdr:colOff>
      <xdr:row>43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9525000" y="8315325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43</xdr:row>
      <xdr:rowOff>0</xdr:rowOff>
    </xdr:from>
    <xdr:to>
      <xdr:col>20</xdr:col>
      <xdr:colOff>0</xdr:colOff>
      <xdr:row>43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9525000" y="8315325"/>
          <a:ext cx="0" cy="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-A-Pluviales\A-EIA%20-%20Maldonado\Maldonado%20por%20Distri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-A-Pluviales\A-EIA%20-%20Maldonado\Industria-Distritos-Mal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-A-Pluviales\A-EIA%20-%20Maldonado\ESPACIOS%20VERD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-A-Pluviales\A-EIA%20-%20Maldonado\RSU-Rutas2-MAL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-A-Pluviales\A-EIA%20-%20Maldonado\Tablas%20Matriz%20Vulnerabilida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-A-Pluviales\A-EIA%20-%20Maldonado\Maldonado%20por%20Distritos%2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-A-Pluviales\A-EIA%20-%20Maldonado\Cuadros%20Diagn&#243;stico%20Maldona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a Ambiental"/>
      <sheetName val="Sens Densidad"/>
      <sheetName val="Centros Culturales"/>
      <sheetName val="Tot Esc Mald"/>
      <sheetName val="Tot Esc Maldonado"/>
      <sheetName val="Tot Esc"/>
      <sheetName val="Tot Esc (2)"/>
      <sheetName val="Tot Hosp"/>
      <sheetName val="Hospitales "/>
      <sheetName val="Ruido"/>
      <sheetName val="Cont. CO"/>
      <sheetName val="Contaminación aire"/>
      <sheetName val="Sensib EV"/>
      <sheetName val="Pob.Sup.Dens"/>
      <sheetName val="Cant Pob(%)"/>
      <sheetName val="Tabla 2-Distritos"/>
      <sheetName val="Sens NSE y Sanit."/>
      <sheetName val="Carac.demog y socioec"/>
      <sheetName val="Educación  (2)"/>
      <sheetName val="Educación "/>
      <sheetName val="Tot Act Ec"/>
      <sheetName val="Otros"/>
      <sheetName val="Serv Sanit"/>
      <sheetName val="Viv sensibilidad borrador"/>
      <sheetName val="Sens Tránsito"/>
      <sheetName val="Tránsito "/>
      <sheetName val="TránsitoTMDA"/>
      <sheetName val="Flujo Transv"/>
      <sheetName val="Sensib Viv"/>
      <sheetName val="Tenencia Viv"/>
      <sheetName val="Viv, Tenencia Borrador"/>
      <sheetName val="Viv saneam Cuenca"/>
      <sheetName val="viv y saneam sociodemo borrador"/>
      <sheetName val="PoblFracc"/>
      <sheetName val="Pob.Sup.DensCF yPcia"/>
      <sheetName val="Composición pob"/>
      <sheetName val="Sens Composición"/>
      <sheetName val="Calid Viv"/>
      <sheetName val="Sens Red Vial"/>
      <sheetName val="Resumen INF. Transp"/>
      <sheetName val="FFCC (2)"/>
      <sheetName val=" Subtes (2)"/>
      <sheetName val="Sens FFCC"/>
      <sheetName val="Sens Subtes"/>
      <sheetName val="Nº Colect y camiones "/>
      <sheetName val="Nº Red Vial"/>
      <sheetName val="Sens A. Inund"/>
      <sheetName val="Áreas Inund"/>
      <sheetName val="Áreas inund SE IATASA"/>
      <sheetName val="Sup y pob Borthagaray"/>
      <sheetName val="Datos CGP"/>
    </sheetNames>
    <sheetDataSet>
      <sheetData sheetId="2">
        <row r="7">
          <cell r="K7">
            <v>1</v>
          </cell>
          <cell r="L7">
            <v>4.761904761904762</v>
          </cell>
        </row>
        <row r="8">
          <cell r="K8">
            <v>4</v>
          </cell>
          <cell r="L8">
            <v>19.047619047619047</v>
          </cell>
        </row>
        <row r="9">
          <cell r="K9">
            <v>0</v>
          </cell>
          <cell r="L9">
            <v>0</v>
          </cell>
        </row>
        <row r="10">
          <cell r="K10">
            <v>5</v>
          </cell>
          <cell r="L10">
            <v>23.809523809523807</v>
          </cell>
        </row>
        <row r="11">
          <cell r="K11">
            <v>0</v>
          </cell>
          <cell r="L11">
            <v>0</v>
          </cell>
        </row>
        <row r="12">
          <cell r="K12">
            <v>5</v>
          </cell>
          <cell r="L12">
            <v>23.809523809523807</v>
          </cell>
        </row>
        <row r="13">
          <cell r="K13">
            <v>1</v>
          </cell>
          <cell r="L13">
            <v>4.761904761904762</v>
          </cell>
        </row>
        <row r="14">
          <cell r="K14">
            <v>2</v>
          </cell>
          <cell r="L14">
            <v>9.523809523809524</v>
          </cell>
        </row>
        <row r="15">
          <cell r="K15">
            <v>2</v>
          </cell>
          <cell r="L15">
            <v>9.523809523809524</v>
          </cell>
        </row>
        <row r="16">
          <cell r="K16">
            <v>1</v>
          </cell>
          <cell r="L16">
            <v>4.761904761904762</v>
          </cell>
        </row>
        <row r="17">
          <cell r="K17">
            <v>0</v>
          </cell>
          <cell r="L17">
            <v>0</v>
          </cell>
        </row>
        <row r="19">
          <cell r="K19">
            <v>21</v>
          </cell>
          <cell r="L19">
            <v>11.731843575418994</v>
          </cell>
        </row>
        <row r="20">
          <cell r="K20">
            <v>179</v>
          </cell>
        </row>
      </sheetData>
      <sheetData sheetId="5">
        <row r="9">
          <cell r="C9">
            <v>3</v>
          </cell>
          <cell r="D9">
            <v>2.2222222222222223</v>
          </cell>
        </row>
        <row r="10">
          <cell r="C10">
            <v>8</v>
          </cell>
          <cell r="D10">
            <v>5.9259259259259265</v>
          </cell>
        </row>
        <row r="11">
          <cell r="C11">
            <v>0</v>
          </cell>
          <cell r="D11">
            <v>0</v>
          </cell>
        </row>
        <row r="12">
          <cell r="C12">
            <v>24</v>
          </cell>
          <cell r="D12">
            <v>17.77777777777778</v>
          </cell>
        </row>
        <row r="13">
          <cell r="C13">
            <v>3</v>
          </cell>
          <cell r="D13">
            <v>2.2222222222222223</v>
          </cell>
        </row>
        <row r="14">
          <cell r="C14">
            <v>18</v>
          </cell>
          <cell r="D14">
            <v>13.333333333333334</v>
          </cell>
        </row>
        <row r="15">
          <cell r="C15">
            <v>20</v>
          </cell>
          <cell r="D15">
            <v>14.814814814814813</v>
          </cell>
        </row>
        <row r="16">
          <cell r="C16">
            <v>18</v>
          </cell>
          <cell r="D16">
            <v>13.333333333333334</v>
          </cell>
        </row>
        <row r="17">
          <cell r="C17">
            <v>18</v>
          </cell>
          <cell r="D17">
            <v>13.333333333333334</v>
          </cell>
        </row>
        <row r="18">
          <cell r="C18">
            <v>20</v>
          </cell>
          <cell r="D18">
            <v>14.814814814814813</v>
          </cell>
        </row>
        <row r="19">
          <cell r="C19">
            <v>3</v>
          </cell>
          <cell r="D19">
            <v>2.2222222222222223</v>
          </cell>
        </row>
      </sheetData>
      <sheetData sheetId="7">
        <row r="6">
          <cell r="C6">
            <v>3</v>
          </cell>
          <cell r="D6">
            <v>4.411764705882353</v>
          </cell>
        </row>
        <row r="7">
          <cell r="C7">
            <v>13</v>
          </cell>
          <cell r="D7">
            <v>19.11764705882353</v>
          </cell>
        </row>
        <row r="8">
          <cell r="C8">
            <v>0</v>
          </cell>
          <cell r="D8">
            <v>0</v>
          </cell>
        </row>
        <row r="9">
          <cell r="C9">
            <v>17</v>
          </cell>
          <cell r="D9">
            <v>25</v>
          </cell>
        </row>
        <row r="10">
          <cell r="C10">
            <v>5</v>
          </cell>
          <cell r="D10">
            <v>7.352941176470589</v>
          </cell>
        </row>
        <row r="11">
          <cell r="C11">
            <v>11</v>
          </cell>
          <cell r="D11">
            <v>16.176470588235293</v>
          </cell>
        </row>
        <row r="12">
          <cell r="C12">
            <v>10</v>
          </cell>
          <cell r="D12">
            <v>14.705882352941178</v>
          </cell>
        </row>
        <row r="13">
          <cell r="C13">
            <v>5</v>
          </cell>
          <cell r="D13">
            <v>7.352941176470589</v>
          </cell>
        </row>
        <row r="14">
          <cell r="C14">
            <v>1</v>
          </cell>
          <cell r="D14">
            <v>1.4705882352941175</v>
          </cell>
        </row>
        <row r="15">
          <cell r="C15">
            <v>2</v>
          </cell>
          <cell r="D15">
            <v>2.941176470588235</v>
          </cell>
        </row>
        <row r="16">
          <cell r="C16">
            <v>1</v>
          </cell>
          <cell r="D16">
            <v>1.4705882352941175</v>
          </cell>
        </row>
        <row r="18">
          <cell r="C18">
            <v>68</v>
          </cell>
        </row>
        <row r="19">
          <cell r="C19">
            <v>189</v>
          </cell>
        </row>
      </sheetData>
      <sheetData sheetId="17">
        <row r="6">
          <cell r="D6">
            <v>-5.9</v>
          </cell>
          <cell r="G6">
            <v>4.8</v>
          </cell>
          <cell r="K6">
            <v>37.07376273848406</v>
          </cell>
          <cell r="L6">
            <v>30.726205136442328</v>
          </cell>
          <cell r="M6">
            <v>24.843390266102695</v>
          </cell>
        </row>
        <row r="7">
          <cell r="D7">
            <v>1.2</v>
          </cell>
          <cell r="G7">
            <v>7.1</v>
          </cell>
          <cell r="K7">
            <v>29.905101236767273</v>
          </cell>
          <cell r="L7">
            <v>32.52176428715536</v>
          </cell>
          <cell r="M7">
            <v>29.205827157110175</v>
          </cell>
        </row>
        <row r="8">
          <cell r="D8">
            <v>2.1</v>
          </cell>
          <cell r="G8">
            <v>11.2</v>
          </cell>
          <cell r="K8">
            <v>18.672380619205878</v>
          </cell>
          <cell r="L8">
            <v>33.64214498113396</v>
          </cell>
          <cell r="M8">
            <v>38.291186686324</v>
          </cell>
        </row>
        <row r="9">
          <cell r="D9">
            <v>6.1</v>
          </cell>
          <cell r="G9">
            <v>5.3</v>
          </cell>
          <cell r="K9">
            <v>24.969759603527848</v>
          </cell>
          <cell r="L9">
            <v>34.22508250049911</v>
          </cell>
          <cell r="M9">
            <v>32.16227642658336</v>
          </cell>
        </row>
        <row r="10">
          <cell r="D10">
            <v>3.4</v>
          </cell>
          <cell r="G10">
            <v>5.4</v>
          </cell>
          <cell r="K10">
            <v>25.42663039800793</v>
          </cell>
          <cell r="L10">
            <v>33.82999742871449</v>
          </cell>
          <cell r="M10">
            <v>32.333238601762005</v>
          </cell>
        </row>
        <row r="11">
          <cell r="D11">
            <v>2.6</v>
          </cell>
          <cell r="G11">
            <v>5.4</v>
          </cell>
          <cell r="K11">
            <v>32.44295964466042</v>
          </cell>
          <cell r="L11">
            <v>31.495767055161156</v>
          </cell>
          <cell r="M11">
            <v>27.781405413613758</v>
          </cell>
        </row>
        <row r="13">
          <cell r="D13">
            <v>-1</v>
          </cell>
          <cell r="G13">
            <v>7.7</v>
          </cell>
          <cell r="K13">
            <v>17.229323826593923</v>
          </cell>
          <cell r="L13">
            <v>33.54375529337614</v>
          </cell>
          <cell r="M13">
            <v>40.02087806031002</v>
          </cell>
        </row>
        <row r="15">
          <cell r="D15">
            <v>-0.9</v>
          </cell>
          <cell r="G15">
            <v>5.6</v>
          </cell>
          <cell r="K15">
            <v>17.246528010413577</v>
          </cell>
          <cell r="L15">
            <v>34.57154069238794</v>
          </cell>
          <cell r="M15">
            <v>39.9218981804956</v>
          </cell>
        </row>
        <row r="16">
          <cell r="D16">
            <v>0.3</v>
          </cell>
          <cell r="G16">
            <v>14.8</v>
          </cell>
          <cell r="K16">
            <v>11.752251609859911</v>
          </cell>
          <cell r="L16">
            <v>31.486336759656417</v>
          </cell>
          <cell r="M16">
            <v>46.99255131257062</v>
          </cell>
        </row>
        <row r="18">
          <cell r="D18">
            <v>0.9</v>
          </cell>
          <cell r="G18">
            <v>6.6</v>
          </cell>
          <cell r="K18">
            <v>24.871352804523475</v>
          </cell>
          <cell r="L18">
            <v>32.993537201272105</v>
          </cell>
          <cell r="M18">
            <v>33.61044957117601</v>
          </cell>
        </row>
        <row r="19">
          <cell r="K19">
            <v>23.10127830854693</v>
          </cell>
          <cell r="L19">
            <v>32.83971858125186</v>
          </cell>
          <cell r="M19">
            <v>35.20614230173774</v>
          </cell>
        </row>
      </sheetData>
      <sheetData sheetId="25">
        <row r="8">
          <cell r="J8">
            <v>5.655526992287918</v>
          </cell>
        </row>
        <row r="9">
          <cell r="J9">
            <v>11.825192802056556</v>
          </cell>
        </row>
        <row r="10">
          <cell r="J10">
            <v>2.313624678663239</v>
          </cell>
        </row>
        <row r="11">
          <cell r="J11">
            <v>13.367609254498714</v>
          </cell>
        </row>
        <row r="12">
          <cell r="J12">
            <v>6.683804627249357</v>
          </cell>
        </row>
        <row r="13">
          <cell r="J13">
            <v>13.110539845758353</v>
          </cell>
        </row>
        <row r="14">
          <cell r="J14">
            <v>9.511568123393316</v>
          </cell>
        </row>
        <row r="15">
          <cell r="J15">
            <v>11.311053984575835</v>
          </cell>
        </row>
        <row r="16">
          <cell r="J16">
            <v>7.969151670951156</v>
          </cell>
        </row>
        <row r="17">
          <cell r="J17">
            <v>11.568123393316196</v>
          </cell>
        </row>
        <row r="18">
          <cell r="J18">
            <v>6.683804627249357</v>
          </cell>
        </row>
      </sheetData>
      <sheetData sheetId="29">
        <row r="8">
          <cell r="E8">
            <v>65.20232769349795</v>
          </cell>
          <cell r="G8">
            <v>20.468977167823418</v>
          </cell>
          <cell r="I8">
            <v>14.32869513867864</v>
          </cell>
        </row>
        <row r="9">
          <cell r="E9">
            <v>63.979883478069695</v>
          </cell>
          <cell r="G9">
            <v>24.647057899778577</v>
          </cell>
          <cell r="I9">
            <v>11.373058622151733</v>
          </cell>
        </row>
        <row r="10">
          <cell r="E10">
            <v>61.89954519802144</v>
          </cell>
          <cell r="G10">
            <v>27.21574876340338</v>
          </cell>
          <cell r="I10">
            <v>10.88470603857517</v>
          </cell>
        </row>
        <row r="11">
          <cell r="E11">
            <v>68.78614103702282</v>
          </cell>
          <cell r="G11">
            <v>21.27972262878806</v>
          </cell>
          <cell r="I11">
            <v>9.934136334189121</v>
          </cell>
        </row>
        <row r="12">
          <cell r="E12">
            <v>71.39788214327653</v>
          </cell>
          <cell r="G12">
            <v>19.37776733969289</v>
          </cell>
          <cell r="I12">
            <v>9.224350517030574</v>
          </cell>
        </row>
        <row r="13">
          <cell r="E13">
            <v>67.246853914221</v>
          </cell>
          <cell r="G13">
            <v>21.031885005408856</v>
          </cell>
          <cell r="I13">
            <v>11.721261080370127</v>
          </cell>
        </row>
      </sheetData>
      <sheetData sheetId="31">
        <row r="8">
          <cell r="G8">
            <v>1.1004334981738586</v>
          </cell>
          <cell r="I8">
            <v>95.10927628329303</v>
          </cell>
          <cell r="K8">
            <v>0.054414488658343634</v>
          </cell>
          <cell r="M8">
            <v>0.7946484758729071</v>
          </cell>
          <cell r="O8">
            <v>1.2011480007714508</v>
          </cell>
          <cell r="Q8">
            <v>1.1992843159104516</v>
          </cell>
          <cell r="R8">
            <v>1.5</v>
          </cell>
          <cell r="S8">
            <v>3</v>
          </cell>
        </row>
        <row r="9">
          <cell r="G9">
            <v>4.369780653268392</v>
          </cell>
          <cell r="I9">
            <v>92.27501220530363</v>
          </cell>
          <cell r="K9">
            <v>0.15853169313317905</v>
          </cell>
          <cell r="M9">
            <v>1.2685990951682067</v>
          </cell>
          <cell r="O9">
            <v>0.12378208035295539</v>
          </cell>
          <cell r="Q9">
            <v>1.5476641754668823</v>
          </cell>
          <cell r="R9">
            <v>0.7</v>
          </cell>
          <cell r="S9">
            <v>2.4</v>
          </cell>
        </row>
        <row r="10">
          <cell r="G10">
            <v>15.283205462239572</v>
          </cell>
          <cell r="I10">
            <v>80.74562180820426</v>
          </cell>
          <cell r="K10">
            <v>0.5404835511775253</v>
          </cell>
          <cell r="M10">
            <v>2.6535925858011926</v>
          </cell>
          <cell r="O10">
            <v>0.06870997851543115</v>
          </cell>
          <cell r="Q10">
            <v>1.718787539955073</v>
          </cell>
          <cell r="R10">
            <v>1.23</v>
          </cell>
          <cell r="S10">
            <v>2.8</v>
          </cell>
        </row>
        <row r="11">
          <cell r="G11">
            <v>14.62339772095296</v>
          </cell>
          <cell r="I11">
            <v>82.55916968700562</v>
          </cell>
          <cell r="K11">
            <v>0.3135037329988075</v>
          </cell>
          <cell r="M11">
            <v>0.8010148761257868</v>
          </cell>
          <cell r="O11">
            <v>0.08764683902371088</v>
          </cell>
          <cell r="Q11">
            <v>0.8534168071583957</v>
          </cell>
          <cell r="R11">
            <v>0.35</v>
          </cell>
          <cell r="S11">
            <v>1</v>
          </cell>
        </row>
        <row r="12">
          <cell r="G12">
            <v>18.58709523191716</v>
          </cell>
          <cell r="I12">
            <v>78.73592655678186</v>
          </cell>
          <cell r="K12">
            <v>0.5005339682179051</v>
          </cell>
          <cell r="M12">
            <v>0.689503012479142</v>
          </cell>
          <cell r="O12">
            <v>0.09172118916952636</v>
          </cell>
          <cell r="Q12">
            <v>1.0717332829106063</v>
          </cell>
          <cell r="R12">
            <v>0.26</v>
          </cell>
          <cell r="S12">
            <v>1.4</v>
          </cell>
        </row>
        <row r="13">
          <cell r="G13">
            <v>9.80127920716658</v>
          </cell>
          <cell r="I13">
            <v>87.41034535057537</v>
          </cell>
          <cell r="K13">
            <v>0.24076339074814018</v>
          </cell>
          <cell r="M13">
            <v>0.9077932199407813</v>
          </cell>
          <cell r="O13">
            <v>0.11524987462342487</v>
          </cell>
          <cell r="Q13">
            <v>1.2220880316841354</v>
          </cell>
          <cell r="R13">
            <v>0.69</v>
          </cell>
          <cell r="S13">
            <v>1.6</v>
          </cell>
        </row>
        <row r="15">
          <cell r="Q15">
            <v>1.6061889682463524</v>
          </cell>
        </row>
        <row r="20">
          <cell r="G20">
            <v>17.79746566240579</v>
          </cell>
          <cell r="I20">
            <v>79.13111477256557</v>
          </cell>
          <cell r="K20">
            <v>0.4157613581800419</v>
          </cell>
          <cell r="M20">
            <v>0.900804096318771</v>
          </cell>
          <cell r="O20">
            <v>0.18148668861203904</v>
          </cell>
          <cell r="Q20">
            <v>1.241476371219933</v>
          </cell>
        </row>
        <row r="21">
          <cell r="G21">
            <v>20.6766632935717</v>
          </cell>
          <cell r="I21">
            <v>74.98686537262478</v>
          </cell>
          <cell r="K21">
            <v>0.5324379299418397</v>
          </cell>
          <cell r="M21">
            <v>1.2760520478775055</v>
          </cell>
          <cell r="O21">
            <v>1.1736326188504902</v>
          </cell>
          <cell r="Q21">
            <v>1.354348737133687</v>
          </cell>
        </row>
      </sheetData>
      <sheetData sheetId="32">
        <row r="18">
          <cell r="H18">
            <v>2.972724338282763</v>
          </cell>
        </row>
      </sheetData>
      <sheetData sheetId="39">
        <row r="5">
          <cell r="C5" t="str">
            <v> Red Vial (Nº)</v>
          </cell>
          <cell r="F5" t="str">
            <v>FFCC</v>
          </cell>
          <cell r="G5" t="str">
            <v>Subtes</v>
          </cell>
        </row>
        <row r="6">
          <cell r="C6" t="str">
            <v>1º </v>
          </cell>
          <cell r="D6" t="str">
            <v>2º</v>
          </cell>
          <cell r="E6" t="str">
            <v>km</v>
          </cell>
        </row>
        <row r="8">
          <cell r="C8">
            <v>2</v>
          </cell>
          <cell r="D8">
            <v>3</v>
          </cell>
          <cell r="E8">
            <v>0.4</v>
          </cell>
          <cell r="F8">
            <v>1</v>
          </cell>
          <cell r="G8">
            <v>0</v>
          </cell>
        </row>
        <row r="9">
          <cell r="C9">
            <v>4</v>
          </cell>
          <cell r="D9">
            <v>9</v>
          </cell>
          <cell r="E9">
            <v>0</v>
          </cell>
          <cell r="F9">
            <v>0</v>
          </cell>
          <cell r="G9">
            <v>7</v>
          </cell>
        </row>
        <row r="10">
          <cell r="C10">
            <v>1</v>
          </cell>
          <cell r="D10">
            <v>0</v>
          </cell>
          <cell r="E10">
            <v>0</v>
          </cell>
          <cell r="F10">
            <v>0</v>
          </cell>
          <cell r="G10">
            <v>2</v>
          </cell>
        </row>
        <row r="11">
          <cell r="C11">
            <v>3</v>
          </cell>
          <cell r="D11">
            <v>12</v>
          </cell>
          <cell r="E11">
            <v>2.5</v>
          </cell>
          <cell r="F11">
            <v>1</v>
          </cell>
          <cell r="G11">
            <v>4</v>
          </cell>
        </row>
        <row r="12">
          <cell r="C12">
            <v>1</v>
          </cell>
          <cell r="D12">
            <v>2</v>
          </cell>
          <cell r="E12">
            <v>0</v>
          </cell>
          <cell r="F12">
            <v>0</v>
          </cell>
          <cell r="G12">
            <v>3</v>
          </cell>
        </row>
        <row r="13">
          <cell r="C13">
            <v>6</v>
          </cell>
          <cell r="D13">
            <v>16</v>
          </cell>
          <cell r="E13">
            <v>17</v>
          </cell>
          <cell r="F13">
            <v>5</v>
          </cell>
          <cell r="G13">
            <v>7</v>
          </cell>
        </row>
        <row r="14">
          <cell r="C14">
            <v>3</v>
          </cell>
        </row>
        <row r="15">
          <cell r="C15">
            <v>3</v>
          </cell>
          <cell r="F15">
            <v>6</v>
          </cell>
          <cell r="G15">
            <v>2</v>
          </cell>
        </row>
        <row r="16">
          <cell r="C16">
            <v>4</v>
          </cell>
        </row>
        <row r="17">
          <cell r="F17">
            <v>2</v>
          </cell>
          <cell r="G17">
            <v>0</v>
          </cell>
        </row>
        <row r="18">
          <cell r="F18">
            <v>1</v>
          </cell>
          <cell r="G18">
            <v>0</v>
          </cell>
        </row>
      </sheetData>
      <sheetData sheetId="45">
        <row r="6">
          <cell r="C6">
            <v>0</v>
          </cell>
          <cell r="D6">
            <v>0</v>
          </cell>
          <cell r="E6">
            <v>22</v>
          </cell>
        </row>
        <row r="7">
          <cell r="C7">
            <v>0</v>
          </cell>
          <cell r="D7">
            <v>0</v>
          </cell>
          <cell r="E7">
            <v>46</v>
          </cell>
        </row>
        <row r="8">
          <cell r="C8">
            <v>0</v>
          </cell>
          <cell r="D8">
            <v>0</v>
          </cell>
        </row>
        <row r="9">
          <cell r="C9">
            <v>48828</v>
          </cell>
          <cell r="D9">
            <v>1956</v>
          </cell>
          <cell r="E9">
            <v>52</v>
          </cell>
        </row>
        <row r="10">
          <cell r="C10">
            <v>0</v>
          </cell>
          <cell r="D10">
            <v>0</v>
          </cell>
          <cell r="E10">
            <v>26</v>
          </cell>
        </row>
        <row r="11">
          <cell r="C11">
            <v>58642</v>
          </cell>
          <cell r="D11">
            <v>1355</v>
          </cell>
          <cell r="E11">
            <v>51</v>
          </cell>
        </row>
        <row r="12">
          <cell r="C12">
            <v>0</v>
          </cell>
          <cell r="D12">
            <v>0</v>
          </cell>
        </row>
        <row r="13">
          <cell r="C13">
            <v>67606</v>
          </cell>
          <cell r="D13">
            <v>2043</v>
          </cell>
        </row>
        <row r="14">
          <cell r="C14">
            <v>0</v>
          </cell>
          <cell r="D14">
            <v>0</v>
          </cell>
        </row>
        <row r="15">
          <cell r="C15">
            <v>30177</v>
          </cell>
          <cell r="D15">
            <v>900</v>
          </cell>
        </row>
        <row r="16">
          <cell r="C16">
            <v>0</v>
          </cell>
          <cell r="D16">
            <v>0</v>
          </cell>
        </row>
      </sheetData>
      <sheetData sheetId="47">
        <row r="7">
          <cell r="G7">
            <v>18.118991596638654</v>
          </cell>
          <cell r="K7">
            <v>2.901386554621849</v>
          </cell>
        </row>
        <row r="8">
          <cell r="G8">
            <v>2.6906015037593987</v>
          </cell>
        </row>
        <row r="10">
          <cell r="G10">
            <v>29.295027777777783</v>
          </cell>
        </row>
        <row r="12">
          <cell r="G12">
            <v>57.40265098039215</v>
          </cell>
          <cell r="K12">
            <v>23.2125742745098</v>
          </cell>
        </row>
        <row r="13">
          <cell r="G13">
            <v>32.853983870967745</v>
          </cell>
        </row>
        <row r="14">
          <cell r="G14">
            <v>33.514542124542125</v>
          </cell>
        </row>
        <row r="15">
          <cell r="G15">
            <v>16.236543778801842</v>
          </cell>
        </row>
        <row r="16">
          <cell r="G16">
            <v>38.10935227272728</v>
          </cell>
        </row>
        <row r="19">
          <cell r="G19">
            <v>31.691752631578947</v>
          </cell>
          <cell r="K19">
            <v>5.252859157894736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% ACTIV-MALD"/>
      <sheetName val="Hab-Comercio"/>
      <sheetName val="Dens Act Total"/>
      <sheetName val="DensServicio"/>
      <sheetName val="Dens Comercial"/>
      <sheetName val="Dens-Industrial"/>
      <sheetName val="Tot.Act Cuenca"/>
      <sheetName val="Tot Act Ec"/>
      <sheetName val="Tot. Dist Maldonado"/>
    </sheetNames>
    <sheetDataSet>
      <sheetData sheetId="2">
        <row r="6">
          <cell r="G6">
            <v>6.786693684814729</v>
          </cell>
        </row>
        <row r="7">
          <cell r="G7">
            <v>21.57462945166333</v>
          </cell>
        </row>
        <row r="8">
          <cell r="G8">
            <v>1.4795749919301489</v>
          </cell>
        </row>
        <row r="9">
          <cell r="G9">
            <v>15.65489757118959</v>
          </cell>
        </row>
        <row r="10">
          <cell r="G10">
            <v>3.20901875928442</v>
          </cell>
        </row>
        <row r="11">
          <cell r="G11">
            <v>19.053133372854127</v>
          </cell>
        </row>
        <row r="12">
          <cell r="G12">
            <v>6.6019360278658406</v>
          </cell>
        </row>
        <row r="13">
          <cell r="G13">
            <v>12.058750971143686</v>
          </cell>
        </row>
        <row r="14">
          <cell r="G14">
            <v>1.114028121948236</v>
          </cell>
        </row>
        <row r="15">
          <cell r="G15">
            <v>9.647000776914949</v>
          </cell>
        </row>
        <row r="16">
          <cell r="G16">
            <v>2.8203362703909494</v>
          </cell>
        </row>
      </sheetData>
      <sheetData sheetId="3">
        <row r="6">
          <cell r="F6">
            <v>2292.474</v>
          </cell>
          <cell r="K6">
            <v>19.280689655172413</v>
          </cell>
        </row>
        <row r="7">
          <cell r="F7">
            <v>5786.9</v>
          </cell>
          <cell r="K7">
            <v>10.877631578947367</v>
          </cell>
        </row>
        <row r="8">
          <cell r="F8">
            <v>313.3</v>
          </cell>
          <cell r="K8">
            <v>6.393877551020409</v>
          </cell>
        </row>
        <row r="9">
          <cell r="F9">
            <v>3688</v>
          </cell>
          <cell r="K9">
            <v>5.122222222222222</v>
          </cell>
        </row>
        <row r="10">
          <cell r="F10">
            <v>791</v>
          </cell>
          <cell r="K10">
            <v>5.103225806451613</v>
          </cell>
        </row>
        <row r="11">
          <cell r="F11">
            <v>5269.5</v>
          </cell>
          <cell r="K11">
            <v>5.091304347826087</v>
          </cell>
        </row>
        <row r="12">
          <cell r="F12">
            <v>1982</v>
          </cell>
          <cell r="K12">
            <v>3.196774193548387</v>
          </cell>
        </row>
        <row r="13">
          <cell r="F13">
            <v>1734</v>
          </cell>
          <cell r="K13">
            <v>3.1758241758241756</v>
          </cell>
        </row>
        <row r="14">
          <cell r="F14">
            <v>222.8</v>
          </cell>
          <cell r="K14">
            <v>0.3422427035330261</v>
          </cell>
        </row>
        <row r="15">
          <cell r="F15">
            <v>1678</v>
          </cell>
          <cell r="K15">
            <v>1.9068181818181817</v>
          </cell>
        </row>
        <row r="16">
          <cell r="F16">
            <v>411.18</v>
          </cell>
          <cell r="K16">
            <v>2.687450980392157</v>
          </cell>
        </row>
        <row r="17">
          <cell r="F17">
            <v>24169.154</v>
          </cell>
        </row>
      </sheetData>
      <sheetData sheetId="4">
        <row r="6">
          <cell r="F6">
            <v>861.656</v>
          </cell>
          <cell r="K6">
            <v>7.246896551724137</v>
          </cell>
        </row>
        <row r="7">
          <cell r="F7">
            <v>3987.2</v>
          </cell>
          <cell r="K7">
            <v>7.4947368421052625</v>
          </cell>
        </row>
        <row r="8">
          <cell r="F8">
            <v>328.1</v>
          </cell>
          <cell r="K8">
            <v>6.695918367346939</v>
          </cell>
        </row>
        <row r="9">
          <cell r="F9">
            <v>3110</v>
          </cell>
          <cell r="K9">
            <v>4.319444444444445</v>
          </cell>
        </row>
        <row r="10">
          <cell r="F10">
            <v>639.5</v>
          </cell>
          <cell r="K10">
            <v>4.125806451612903</v>
          </cell>
        </row>
        <row r="11">
          <cell r="F11">
            <v>3322.5</v>
          </cell>
          <cell r="K11">
            <v>3.210144927536232</v>
          </cell>
        </row>
        <row r="12">
          <cell r="F12">
            <v>2538</v>
          </cell>
          <cell r="K12">
            <v>4.093548387096774</v>
          </cell>
        </row>
        <row r="13">
          <cell r="F13">
            <v>3061</v>
          </cell>
          <cell r="K13">
            <v>5.606227106227106</v>
          </cell>
        </row>
        <row r="14">
          <cell r="F14">
            <v>260.6</v>
          </cell>
          <cell r="K14">
            <v>0.4003072196620584</v>
          </cell>
        </row>
        <row r="15">
          <cell r="F15">
            <v>2294</v>
          </cell>
          <cell r="K15">
            <v>2.606818181818182</v>
          </cell>
        </row>
        <row r="16">
          <cell r="F16">
            <v>742.5</v>
          </cell>
          <cell r="K16">
            <v>4.852941176470588</v>
          </cell>
        </row>
        <row r="17">
          <cell r="F17">
            <v>21145.055999999997</v>
          </cell>
          <cell r="K17">
            <v>3.8727918093737976</v>
          </cell>
        </row>
      </sheetData>
      <sheetData sheetId="5">
        <row r="7">
          <cell r="F7">
            <v>163.58999999999997</v>
          </cell>
          <cell r="G7">
            <v>2.8584408663212795</v>
          </cell>
          <cell r="K7">
            <v>1.375862068965517</v>
          </cell>
        </row>
        <row r="8">
          <cell r="F8">
            <v>772.8</v>
          </cell>
          <cell r="G8">
            <v>13.503289329990126</v>
          </cell>
          <cell r="K8">
            <v>1.4526315789473683</v>
          </cell>
        </row>
        <row r="9">
          <cell r="F9">
            <v>81.9</v>
          </cell>
          <cell r="G9">
            <v>1.4310551192109104</v>
          </cell>
          <cell r="K9">
            <v>1.6714285714285715</v>
          </cell>
        </row>
        <row r="10">
          <cell r="F10">
            <v>855</v>
          </cell>
          <cell r="G10">
            <v>14.939586409344667</v>
          </cell>
          <cell r="K10">
            <v>1.1875</v>
          </cell>
        </row>
        <row r="11">
          <cell r="F11">
            <v>138.25</v>
          </cell>
          <cell r="G11">
            <v>2.415669966189357</v>
          </cell>
          <cell r="K11">
            <v>0.8919354838709678</v>
          </cell>
        </row>
        <row r="12">
          <cell r="F12">
            <v>722.25</v>
          </cell>
          <cell r="G12">
            <v>12.62001904578852</v>
          </cell>
          <cell r="K12">
            <v>0.6978260869565217</v>
          </cell>
        </row>
        <row r="13">
          <cell r="F13">
            <v>859</v>
          </cell>
          <cell r="G13">
            <v>15.00947921125973</v>
          </cell>
          <cell r="K13">
            <v>1.385483870967742</v>
          </cell>
        </row>
        <row r="14">
          <cell r="F14">
            <v>1100</v>
          </cell>
          <cell r="G14">
            <v>19.22052052664226</v>
          </cell>
          <cell r="K14">
            <v>2.0146520146520146</v>
          </cell>
        </row>
        <row r="15">
          <cell r="F15">
            <v>61.2</v>
          </cell>
          <cell r="G15">
            <v>1.0693598693004605</v>
          </cell>
          <cell r="K15">
            <v>0.09400921658986175</v>
          </cell>
        </row>
        <row r="16">
          <cell r="F16">
            <v>744</v>
          </cell>
          <cell r="G16">
            <v>13.000061156201676</v>
          </cell>
          <cell r="K16">
            <v>0.8454545454545455</v>
          </cell>
        </row>
        <row r="17">
          <cell r="F17">
            <v>225.06</v>
          </cell>
          <cell r="G17">
            <v>3.9325184997510068</v>
          </cell>
          <cell r="K17">
            <v>1.4709803921568627</v>
          </cell>
        </row>
        <row r="18">
          <cell r="F18">
            <v>5723.05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V-Distritos (2)"/>
      <sheetName val="Total EV (2)"/>
      <sheetName val="Total EV"/>
      <sheetName val="EV-Distritos"/>
      <sheetName val="Tot EV Cdad"/>
      <sheetName val="Clasif EV"/>
    </sheetNames>
    <sheetDataSet>
      <sheetData sheetId="0">
        <row r="5">
          <cell r="H5">
            <v>16.75901537084654</v>
          </cell>
          <cell r="I5">
            <v>32.38015138772077</v>
          </cell>
        </row>
        <row r="6">
          <cell r="H6">
            <v>0.3915369292737479</v>
          </cell>
          <cell r="I6">
            <v>1.3533834586466165</v>
          </cell>
        </row>
        <row r="7">
          <cell r="H7">
            <v>0</v>
          </cell>
          <cell r="I7">
            <v>0</v>
          </cell>
        </row>
        <row r="8">
          <cell r="H8">
            <v>2.4133597961268807</v>
          </cell>
          <cell r="I8">
            <v>5.708333333333333</v>
          </cell>
        </row>
        <row r="9">
          <cell r="H9">
            <v>2.4088885280067127</v>
          </cell>
          <cell r="I9">
            <v>5.741935483870968</v>
          </cell>
        </row>
        <row r="10">
          <cell r="H10">
            <v>24.990192728699242</v>
          </cell>
          <cell r="I10">
            <v>67.02415458937199</v>
          </cell>
        </row>
        <row r="11">
          <cell r="H11">
            <v>0.5088224640805837</v>
          </cell>
          <cell r="I11">
            <v>0.9516129032258066</v>
          </cell>
        </row>
        <row r="12">
          <cell r="H12">
            <v>30.430757716018988</v>
          </cell>
          <cell r="I12">
            <v>48.6080586080586</v>
          </cell>
        </row>
        <row r="13">
          <cell r="H13">
            <v>0.6642441718018548</v>
          </cell>
          <cell r="I13">
            <v>0.9370199692780338</v>
          </cell>
        </row>
        <row r="14">
          <cell r="H14">
            <v>1.138984867772471</v>
          </cell>
          <cell r="I14">
            <v>1.3522727272727273</v>
          </cell>
        </row>
        <row r="15">
          <cell r="H15">
            <v>9.772517509093872</v>
          </cell>
          <cell r="I15">
            <v>33.98692810457516</v>
          </cell>
        </row>
        <row r="16">
          <cell r="H16">
            <v>7.996408912452647</v>
          </cell>
          <cell r="I16">
            <v>20.70917049762816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ns RSU"/>
      <sheetName val="RSU tonxd"/>
      <sheetName val="Generac. Definitivo"/>
    </sheetNames>
    <sheetDataSet>
      <sheetData sheetId="0">
        <row r="7">
          <cell r="F7">
            <v>2.328138740178585</v>
          </cell>
        </row>
        <row r="8">
          <cell r="F8">
            <v>18.072748892895376</v>
          </cell>
        </row>
        <row r="9">
          <cell r="F9">
            <v>1.6222689311484246</v>
          </cell>
        </row>
        <row r="10">
          <cell r="F10">
            <v>16.854836947866485</v>
          </cell>
        </row>
        <row r="11">
          <cell r="F11">
            <v>3.5689171383819316</v>
          </cell>
        </row>
        <row r="12">
          <cell r="F12">
            <v>19.732840501268285</v>
          </cell>
        </row>
        <row r="13">
          <cell r="F13">
            <v>11.580577525897002</v>
          </cell>
        </row>
        <row r="14">
          <cell r="F14">
            <v>6.046051622186015</v>
          </cell>
        </row>
        <row r="15">
          <cell r="F15">
            <v>9.01407906021452</v>
          </cell>
        </row>
        <row r="16">
          <cell r="F16">
            <v>10.228729937691291</v>
          </cell>
        </row>
        <row r="17">
          <cell r="F17">
            <v>0.950810702272095</v>
          </cell>
        </row>
      </sheetData>
      <sheetData sheetId="1">
        <row r="6">
          <cell r="F6" t="str">
            <v>Ton/d</v>
          </cell>
        </row>
        <row r="7">
          <cell r="F7">
            <v>19.618694339999998</v>
          </cell>
        </row>
        <row r="8">
          <cell r="F8">
            <v>152.2949342727273</v>
          </cell>
        </row>
        <row r="9">
          <cell r="F9">
            <v>13.6704904</v>
          </cell>
        </row>
        <row r="10">
          <cell r="F10">
            <v>142.03186799999997</v>
          </cell>
        </row>
        <row r="11">
          <cell r="F11">
            <v>30.074450999999996</v>
          </cell>
        </row>
        <row r="12">
          <cell r="F12">
            <v>166.28414775000002</v>
          </cell>
        </row>
        <row r="13">
          <cell r="F13">
            <v>97.5868864</v>
          </cell>
        </row>
        <row r="14">
          <cell r="F14">
            <v>50.9486985</v>
          </cell>
        </row>
        <row r="15">
          <cell r="F15">
            <v>75.959589</v>
          </cell>
        </row>
        <row r="16">
          <cell r="F16">
            <v>86.19517499999999</v>
          </cell>
        </row>
        <row r="17">
          <cell r="F17">
            <v>8.012265000000001</v>
          </cell>
        </row>
        <row r="18">
          <cell r="F18">
            <v>842.6771996627272</v>
          </cell>
        </row>
      </sheetData>
      <sheetData sheetId="2">
        <row r="117">
          <cell r="I117">
            <v>2615.485446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ns NSE"/>
      <sheetName val="Sens Composición"/>
      <sheetName val="Calid Viv"/>
      <sheetName val="Sens Sanit."/>
      <sheetName val="Sens Cant Pob(%)"/>
      <sheetName val="Sens Tránsito"/>
      <sheetName val="Sens FFCC"/>
      <sheetName val="Sens Subtes"/>
      <sheetName val="Sens Agua "/>
      <sheetName val="Sens RSU"/>
      <sheetName val="Hoja1"/>
      <sheetName val="Hoja2"/>
      <sheetName val="Hoja3"/>
    </sheetNames>
    <sheetDataSet>
      <sheetData sheetId="0">
        <row r="6">
          <cell r="H6">
            <v>21.27659574468085</v>
          </cell>
        </row>
        <row r="7">
          <cell r="H7">
            <v>10.638297872340425</v>
          </cell>
        </row>
        <row r="8">
          <cell r="H8">
            <v>6.382978723404255</v>
          </cell>
        </row>
        <row r="9">
          <cell r="H9">
            <v>10.638297872340425</v>
          </cell>
        </row>
        <row r="10">
          <cell r="H10">
            <v>10.638297872340425</v>
          </cell>
        </row>
        <row r="11">
          <cell r="H11">
            <v>21.27659574468085</v>
          </cell>
        </row>
        <row r="12">
          <cell r="H12">
            <v>6.382978723404255</v>
          </cell>
        </row>
        <row r="13">
          <cell r="H13">
            <v>2.127659574468085</v>
          </cell>
        </row>
        <row r="14">
          <cell r="H14">
            <v>6.382978723404255</v>
          </cell>
        </row>
        <row r="15">
          <cell r="H15">
            <v>2.127659574468085</v>
          </cell>
        </row>
        <row r="16">
          <cell r="H16">
            <v>2.127659574468085</v>
          </cell>
        </row>
      </sheetData>
      <sheetData sheetId="2">
        <row r="7">
          <cell r="F7">
            <v>9.68742844954007</v>
          </cell>
        </row>
        <row r="8">
          <cell r="F8">
            <v>9.75255028783047</v>
          </cell>
        </row>
        <row r="9">
          <cell r="F9">
            <v>9.780461509078023</v>
          </cell>
        </row>
        <row r="10">
          <cell r="F10">
            <v>9.78339330771391</v>
          </cell>
        </row>
        <row r="11">
          <cell r="F11">
            <v>9.803438572625556</v>
          </cell>
        </row>
        <row r="12">
          <cell r="F12">
            <v>9.791963665371716</v>
          </cell>
        </row>
        <row r="13">
          <cell r="F13">
            <v>9.747667361730402</v>
          </cell>
        </row>
        <row r="14">
          <cell r="F14">
            <v>9.811657912705362</v>
          </cell>
        </row>
        <row r="15">
          <cell r="F15">
            <v>9.763729585026528</v>
          </cell>
        </row>
        <row r="16">
          <cell r="F16">
            <v>9.780986924691533</v>
          </cell>
        </row>
        <row r="17">
          <cell r="F17">
            <v>9.350072728481715</v>
          </cell>
        </row>
      </sheetData>
      <sheetData sheetId="3">
        <row r="6">
          <cell r="I6">
            <v>16.666666666666664</v>
          </cell>
        </row>
        <row r="7">
          <cell r="I7">
            <v>6.666666666666667</v>
          </cell>
        </row>
        <row r="8">
          <cell r="I8">
            <v>16.666666666666664</v>
          </cell>
        </row>
        <row r="9">
          <cell r="I9">
            <v>6.666666666666667</v>
          </cell>
        </row>
        <row r="10">
          <cell r="I10">
            <v>6.666666666666667</v>
          </cell>
        </row>
        <row r="11">
          <cell r="I11">
            <v>6.666666666666667</v>
          </cell>
        </row>
        <row r="12">
          <cell r="I12">
            <v>6.666666666666667</v>
          </cell>
        </row>
        <row r="13">
          <cell r="I13">
            <v>6.666666666666667</v>
          </cell>
        </row>
        <row r="14">
          <cell r="I14">
            <v>2.2222222222222223</v>
          </cell>
        </row>
        <row r="15">
          <cell r="I15">
            <v>2.2222222222222223</v>
          </cell>
        </row>
        <row r="16">
          <cell r="I16">
            <v>22.22222222222222</v>
          </cell>
        </row>
      </sheetData>
      <sheetData sheetId="4">
        <row r="8">
          <cell r="D8">
            <v>2.2743491765159103</v>
          </cell>
        </row>
        <row r="9">
          <cell r="D9">
            <v>18.2055866336159</v>
          </cell>
        </row>
        <row r="10">
          <cell r="D10">
            <v>1.5847878582020185</v>
          </cell>
        </row>
        <row r="11">
          <cell r="D11">
            <v>16.860275233484103</v>
          </cell>
        </row>
        <row r="12">
          <cell r="D12">
            <v>3.657785339654968</v>
          </cell>
        </row>
        <row r="13">
          <cell r="D13">
            <v>19.558630106745873</v>
          </cell>
        </row>
        <row r="14">
          <cell r="D14">
            <v>11.479702848019494</v>
          </cell>
        </row>
        <row r="15">
          <cell r="D15">
            <v>6.031729754524701</v>
          </cell>
        </row>
        <row r="16">
          <cell r="D16">
            <v>9.091739719493658</v>
          </cell>
        </row>
        <row r="17">
          <cell r="D17">
            <v>10.343652429913833</v>
          </cell>
        </row>
        <row r="18">
          <cell r="D18">
            <v>0.9117608998295489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tCuenca Maldonado"/>
      <sheetName val="Tot Esc (2)"/>
      <sheetName val="PoblFracc"/>
      <sheetName val="Pob.Sup.DensCF yPcia"/>
      <sheetName val="Ficha Ambiental"/>
      <sheetName val="Sens A. Inund (2)"/>
      <sheetName val="Áreas Inundables "/>
      <sheetName val="Centros Culturales"/>
      <sheetName val="Tot Esc Mald"/>
      <sheetName val="Tot Esc"/>
      <sheetName val="Tot Hosp"/>
      <sheetName val="Hospitales "/>
      <sheetName val="Ruido"/>
      <sheetName val="Cont. CO"/>
      <sheetName val="Contaminación aire"/>
      <sheetName val="Sensib EV"/>
      <sheetName val="Composición pob"/>
      <sheetName val="Sens Composición"/>
      <sheetName val="Pob.Sup.Dens"/>
      <sheetName val="Sens NSE y Sanit."/>
      <sheetName val="Carac.demog y socioec"/>
      <sheetName val="Educación  (2)"/>
      <sheetName val="Educación "/>
      <sheetName val="Tot Act Ec"/>
      <sheetName val="Otros"/>
      <sheetName val="Serv Sanit"/>
      <sheetName val="Viv sensibilidad borrador"/>
      <sheetName val="Sensib Viv"/>
      <sheetName val="Calid Viv"/>
      <sheetName val="Tenencia Viv"/>
      <sheetName val="Viv, Tenencia Borrador"/>
      <sheetName val="Viv saneam Cuenca"/>
      <sheetName val="viv y saneam sociodemo borrador"/>
      <sheetName val="Sens Red Vial"/>
      <sheetName val="Resumen INF. Transp"/>
      <sheetName val="FFCC (2)"/>
      <sheetName val=" Subtes (2)"/>
      <sheetName val="Sens FFCC"/>
      <sheetName val="Sens Subtes"/>
      <sheetName val="Nº Colect y camiones "/>
      <sheetName val="Nº Red Vial"/>
      <sheetName val="Sens A. Inund"/>
      <sheetName val="Áreas Inund"/>
      <sheetName val="Áreas inund IATASA"/>
      <sheetName val="Sup y pob Borthagaray"/>
      <sheetName val="Datos CGP"/>
    </sheetNames>
    <sheetDataSet>
      <sheetData sheetId="10">
        <row r="6">
          <cell r="D6">
            <v>4.411764705882353</v>
          </cell>
        </row>
        <row r="7">
          <cell r="D7">
            <v>19.11764705882353</v>
          </cell>
        </row>
        <row r="8">
          <cell r="D8">
            <v>0</v>
          </cell>
        </row>
        <row r="9">
          <cell r="D9">
            <v>25</v>
          </cell>
        </row>
        <row r="10">
          <cell r="D10">
            <v>7.352941176470589</v>
          </cell>
        </row>
        <row r="11">
          <cell r="D11">
            <v>16.176470588235293</v>
          </cell>
        </row>
        <row r="12">
          <cell r="D12">
            <v>14.705882352941178</v>
          </cell>
        </row>
        <row r="13">
          <cell r="D13">
            <v>7.352941176470589</v>
          </cell>
        </row>
        <row r="14">
          <cell r="D14">
            <v>1.4705882352941175</v>
          </cell>
        </row>
        <row r="15">
          <cell r="D15">
            <v>2.941176470588235</v>
          </cell>
        </row>
        <row r="16">
          <cell r="D16">
            <v>1.4705882352941175</v>
          </cell>
        </row>
      </sheetData>
      <sheetData sheetId="17">
        <row r="5">
          <cell r="H5">
            <v>5.084745762711865</v>
          </cell>
        </row>
        <row r="6">
          <cell r="H6">
            <v>5.084745762711865</v>
          </cell>
        </row>
        <row r="7">
          <cell r="H7">
            <v>8.47457627118644</v>
          </cell>
        </row>
        <row r="8">
          <cell r="H8">
            <v>8.47457627118644</v>
          </cell>
        </row>
        <row r="9">
          <cell r="H9">
            <v>12.711864406779661</v>
          </cell>
        </row>
        <row r="10">
          <cell r="H10">
            <v>5.084745762711865</v>
          </cell>
        </row>
        <row r="11">
          <cell r="H11">
            <v>12.711864406779661</v>
          </cell>
        </row>
        <row r="12">
          <cell r="H12">
            <v>12.711864406779661</v>
          </cell>
        </row>
        <row r="13">
          <cell r="H13">
            <v>8.47457627118644</v>
          </cell>
        </row>
        <row r="14">
          <cell r="H14">
            <v>8.47457627118644</v>
          </cell>
        </row>
        <row r="15">
          <cell r="H15">
            <v>12.711864406779661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uadro 1"/>
      <sheetName val="Cuadro 2"/>
      <sheetName val="Cuadro 3"/>
      <sheetName val="Cuadro 4"/>
      <sheetName val="Cuadro 5"/>
      <sheetName val="Cuadro 6"/>
      <sheetName val="Cuadro 7"/>
      <sheetName val="Cuadro 8"/>
      <sheetName val="Cuadro 9"/>
      <sheetName val="Cuadro 10"/>
      <sheetName val="Cuadro 11"/>
      <sheetName val="Cuadro 12"/>
      <sheetName val="Cuadro 13"/>
      <sheetName val="Grafico 1"/>
      <sheetName val="Grafico2"/>
      <sheetName val="Cuadro 14"/>
      <sheetName val="Cuadro 15"/>
      <sheetName val="Cuadro 16"/>
      <sheetName val="Cuadro 17"/>
      <sheetName val="Cuadro18"/>
      <sheetName val="Cuadro 19"/>
      <sheetName val="Cuadro 20"/>
      <sheetName val="Cuadro 21"/>
      <sheetName val="Cuadro 22"/>
      <sheetName val="Cuadro 23"/>
      <sheetName val="Gráfico 3"/>
      <sheetName val="Cuadro 24"/>
      <sheetName val="Cuadro 25"/>
      <sheetName val="Cuadro 26"/>
      <sheetName val="Cuadro 27"/>
      <sheetName val="Cuadro 28"/>
      <sheetName val="Cuadro 29"/>
      <sheetName val="Cuadro 30"/>
      <sheetName val="Cuadro 31"/>
      <sheetName val="Cuadro 32"/>
      <sheetName val="Gráf Nº 4"/>
      <sheetName val="Gráf Nº 5"/>
      <sheetName val="Hoja2"/>
      <sheetName val="Hoja3"/>
    </sheetNames>
    <sheetDataSet>
      <sheetData sheetId="15">
        <row r="22">
          <cell r="E22">
            <v>2.867029847870672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53"/>
  <sheetViews>
    <sheetView zoomScale="75" zoomScaleNormal="75" workbookViewId="0" topLeftCell="A1">
      <selection activeCell="AL27" sqref="AL27"/>
    </sheetView>
  </sheetViews>
  <sheetFormatPr defaultColWidth="11.421875" defaultRowHeight="12.75"/>
  <cols>
    <col min="1" max="1" width="5.28125" style="7" customWidth="1"/>
    <col min="2" max="2" width="14.00390625" style="7" customWidth="1"/>
    <col min="3" max="3" width="8.140625" style="7" customWidth="1"/>
    <col min="4" max="4" width="10.8515625" style="7" customWidth="1"/>
    <col min="5" max="5" width="5.140625" style="7" customWidth="1"/>
    <col min="6" max="6" width="6.140625" style="7" customWidth="1"/>
    <col min="7" max="11" width="5.140625" style="7" customWidth="1"/>
    <col min="12" max="12" width="4.57421875" style="7" customWidth="1"/>
    <col min="13" max="13" width="5.140625" style="7" customWidth="1"/>
    <col min="14" max="14" width="6.00390625" style="7" customWidth="1"/>
    <col min="15" max="15" width="5.7109375" style="7" customWidth="1"/>
    <col min="16" max="21" width="5.140625" style="7" customWidth="1"/>
    <col min="22" max="23" width="6.57421875" style="7" customWidth="1"/>
    <col min="24" max="26" width="5.140625" style="7" customWidth="1"/>
    <col min="27" max="27" width="6.57421875" style="7" customWidth="1"/>
    <col min="28" max="30" width="5.140625" style="7" customWidth="1"/>
    <col min="31" max="31" width="5.7109375" style="7" customWidth="1"/>
    <col min="32" max="34" width="5.140625" style="7" customWidth="1"/>
    <col min="35" max="35" width="5.421875" style="7" customWidth="1"/>
    <col min="36" max="37" width="5.140625" style="7" customWidth="1"/>
    <col min="38" max="38" width="7.8515625" style="7" customWidth="1"/>
    <col min="39" max="40" width="7.7109375" style="7" customWidth="1"/>
    <col min="41" max="42" width="5.140625" style="7" customWidth="1"/>
    <col min="43" max="43" width="5.28125" style="7" customWidth="1"/>
    <col min="44" max="44" width="7.7109375" style="7" customWidth="1"/>
    <col min="45" max="46" width="7.421875" style="7" customWidth="1"/>
    <col min="47" max="47" width="6.7109375" style="7" customWidth="1"/>
    <col min="48" max="48" width="6.421875" style="7" customWidth="1"/>
    <col min="49" max="49" width="5.140625" style="7" customWidth="1"/>
    <col min="50" max="50" width="7.7109375" style="7" customWidth="1"/>
    <col min="51" max="51" width="6.8515625" style="7" customWidth="1"/>
    <col min="52" max="52" width="6.57421875" style="7" customWidth="1"/>
    <col min="53" max="59" width="3.28125" style="7" customWidth="1"/>
    <col min="60" max="99" width="11.57421875" style="7" customWidth="1"/>
    <col min="100" max="16384" width="11.57421875" style="1" customWidth="1"/>
  </cols>
  <sheetData>
    <row r="1" spans="1:99" s="48" customFormat="1" ht="15">
      <c r="A1" s="33" t="s">
        <v>140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228" t="s">
        <v>183</v>
      </c>
      <c r="AY1" s="228"/>
      <c r="AZ1" s="228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</row>
    <row r="2" spans="1:99" s="48" customFormat="1" ht="15">
      <c r="A2" s="33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</row>
    <row r="3" spans="1:99" s="48" customFormat="1" ht="15">
      <c r="A3" s="33" t="s">
        <v>142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</row>
    <row r="4" ht="13.5" thickBot="1"/>
    <row r="5" spans="1:99" s="3" customFormat="1" ht="19.5" customHeight="1">
      <c r="A5" s="242" t="s">
        <v>141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3"/>
      <c r="BA5" s="34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</row>
    <row r="6" spans="1:99" s="5" customFormat="1" ht="19.5" customHeight="1">
      <c r="A6" s="220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T6" s="221"/>
      <c r="AU6" s="221"/>
      <c r="AV6" s="221"/>
      <c r="AW6" s="221"/>
      <c r="AX6" s="221"/>
      <c r="AY6" s="221"/>
      <c r="AZ6" s="248"/>
      <c r="BA6" s="36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</row>
    <row r="7" spans="1:99" s="3" customFormat="1" ht="19.5" customHeight="1" thickBot="1">
      <c r="A7" s="249"/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0"/>
      <c r="AD7" s="250"/>
      <c r="AE7" s="250"/>
      <c r="AF7" s="250"/>
      <c r="AG7" s="250"/>
      <c r="AH7" s="250"/>
      <c r="AI7" s="250"/>
      <c r="AJ7" s="250"/>
      <c r="AK7" s="250"/>
      <c r="AL7" s="250"/>
      <c r="AM7" s="250"/>
      <c r="AN7" s="250"/>
      <c r="AO7" s="250"/>
      <c r="AP7" s="250"/>
      <c r="AQ7" s="250"/>
      <c r="AR7" s="250"/>
      <c r="AS7" s="250"/>
      <c r="AT7" s="250"/>
      <c r="AU7" s="250"/>
      <c r="AV7" s="250"/>
      <c r="AW7" s="250"/>
      <c r="AX7" s="250"/>
      <c r="AY7" s="250"/>
      <c r="AZ7" s="251"/>
      <c r="BA7" s="34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</row>
    <row r="8" spans="1:55" s="7" customFormat="1" ht="19.5" customHeight="1">
      <c r="A8" s="252" t="s">
        <v>147</v>
      </c>
      <c r="B8" s="253"/>
      <c r="C8" s="253"/>
      <c r="D8" s="254"/>
      <c r="E8" s="242" t="s">
        <v>5</v>
      </c>
      <c r="F8" s="244"/>
      <c r="G8" s="244"/>
      <c r="H8" s="244"/>
      <c r="I8" s="244"/>
      <c r="J8" s="244"/>
      <c r="K8" s="244"/>
      <c r="L8" s="244"/>
      <c r="M8" s="243"/>
      <c r="N8" s="242" t="s">
        <v>128</v>
      </c>
      <c r="O8" s="243"/>
      <c r="P8" s="242" t="s">
        <v>6</v>
      </c>
      <c r="Q8" s="244"/>
      <c r="R8" s="244"/>
      <c r="S8" s="244"/>
      <c r="T8" s="244"/>
      <c r="U8" s="244"/>
      <c r="V8" s="244"/>
      <c r="W8" s="244"/>
      <c r="X8" s="244"/>
      <c r="Y8" s="244"/>
      <c r="Z8" s="243"/>
      <c r="AA8" s="242" t="s">
        <v>28</v>
      </c>
      <c r="AB8" s="244"/>
      <c r="AC8" s="244"/>
      <c r="AD8" s="244"/>
      <c r="AE8" s="243"/>
      <c r="AF8" s="242" t="s">
        <v>103</v>
      </c>
      <c r="AG8" s="244"/>
      <c r="AH8" s="243"/>
      <c r="AI8" s="242" t="s">
        <v>102</v>
      </c>
      <c r="AJ8" s="244"/>
      <c r="AK8" s="244"/>
      <c r="AL8" s="244"/>
      <c r="AM8" s="244"/>
      <c r="AN8" s="244"/>
      <c r="AO8" s="244"/>
      <c r="AP8" s="244"/>
      <c r="AQ8" s="243"/>
      <c r="AR8" s="242" t="s">
        <v>7</v>
      </c>
      <c r="AS8" s="244"/>
      <c r="AT8" s="243"/>
      <c r="AU8" s="242" t="s">
        <v>11</v>
      </c>
      <c r="AV8" s="244"/>
      <c r="AW8" s="244"/>
      <c r="AX8" s="243"/>
      <c r="AY8" s="242" t="s">
        <v>81</v>
      </c>
      <c r="AZ8" s="243"/>
      <c r="BA8" s="38"/>
      <c r="BB8" s="15"/>
      <c r="BC8" s="6"/>
    </row>
    <row r="9" spans="1:99" s="8" customFormat="1" ht="19.5" customHeight="1">
      <c r="A9" s="255"/>
      <c r="B9" s="256"/>
      <c r="C9" s="256"/>
      <c r="D9" s="257"/>
      <c r="E9" s="238" t="s">
        <v>1</v>
      </c>
      <c r="F9" s="239"/>
      <c r="G9" s="239"/>
      <c r="H9" s="236" t="s">
        <v>27</v>
      </c>
      <c r="I9" s="236" t="s">
        <v>137</v>
      </c>
      <c r="J9" s="236"/>
      <c r="K9" s="239" t="s">
        <v>93</v>
      </c>
      <c r="L9" s="239"/>
      <c r="M9" s="237"/>
      <c r="N9" s="234" t="s">
        <v>136</v>
      </c>
      <c r="O9" s="245" t="s">
        <v>30</v>
      </c>
      <c r="P9" s="238" t="s">
        <v>66</v>
      </c>
      <c r="Q9" s="239"/>
      <c r="R9" s="239"/>
      <c r="S9" s="239"/>
      <c r="T9" s="239"/>
      <c r="U9" s="239"/>
      <c r="V9" s="239" t="s">
        <v>32</v>
      </c>
      <c r="W9" s="239"/>
      <c r="X9" s="239"/>
      <c r="Y9" s="239" t="s">
        <v>36</v>
      </c>
      <c r="Z9" s="237"/>
      <c r="AA9" s="238" t="s">
        <v>42</v>
      </c>
      <c r="AB9" s="239"/>
      <c r="AC9" s="239"/>
      <c r="AD9" s="239"/>
      <c r="AE9" s="237"/>
      <c r="AF9" s="238" t="s">
        <v>0</v>
      </c>
      <c r="AG9" s="239" t="s">
        <v>29</v>
      </c>
      <c r="AH9" s="237" t="s">
        <v>138</v>
      </c>
      <c r="AI9" s="240" t="s">
        <v>85</v>
      </c>
      <c r="AJ9" s="241"/>
      <c r="AK9" s="241"/>
      <c r="AL9" s="241"/>
      <c r="AM9" s="241"/>
      <c r="AN9" s="241"/>
      <c r="AO9" s="239" t="s">
        <v>101</v>
      </c>
      <c r="AP9" s="239"/>
      <c r="AQ9" s="237"/>
      <c r="AR9" s="238" t="s">
        <v>94</v>
      </c>
      <c r="AS9" s="239" t="s">
        <v>8</v>
      </c>
      <c r="AT9" s="237" t="s">
        <v>95</v>
      </c>
      <c r="AU9" s="224" t="s">
        <v>61</v>
      </c>
      <c r="AV9" s="222" t="s">
        <v>12</v>
      </c>
      <c r="AW9" s="222" t="s">
        <v>75</v>
      </c>
      <c r="AX9" s="245" t="s">
        <v>80</v>
      </c>
      <c r="AY9" s="238" t="s">
        <v>190</v>
      </c>
      <c r="AZ9" s="237"/>
      <c r="BA9" s="39"/>
      <c r="BB9" s="6"/>
      <c r="BC9" s="6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</row>
    <row r="10" spans="1:99" s="8" customFormat="1" ht="19.5" customHeight="1">
      <c r="A10" s="255"/>
      <c r="B10" s="256"/>
      <c r="C10" s="256"/>
      <c r="D10" s="257"/>
      <c r="E10" s="118" t="s">
        <v>23</v>
      </c>
      <c r="F10" s="71" t="s">
        <v>184</v>
      </c>
      <c r="G10" s="61" t="s">
        <v>62</v>
      </c>
      <c r="H10" s="236"/>
      <c r="I10" s="71" t="s">
        <v>189</v>
      </c>
      <c r="J10" s="71" t="s">
        <v>188</v>
      </c>
      <c r="K10" s="63" t="s">
        <v>60</v>
      </c>
      <c r="L10" s="62" t="s">
        <v>157</v>
      </c>
      <c r="M10" s="117" t="s">
        <v>158</v>
      </c>
      <c r="N10" s="235"/>
      <c r="O10" s="246"/>
      <c r="P10" s="127" t="s">
        <v>63</v>
      </c>
      <c r="Q10" s="62" t="s">
        <v>187</v>
      </c>
      <c r="R10" s="63" t="s">
        <v>64</v>
      </c>
      <c r="S10" s="62" t="s">
        <v>92</v>
      </c>
      <c r="T10" s="62" t="s">
        <v>65</v>
      </c>
      <c r="U10" s="62" t="s">
        <v>2</v>
      </c>
      <c r="V10" s="62" t="s">
        <v>33</v>
      </c>
      <c r="W10" s="62" t="s">
        <v>34</v>
      </c>
      <c r="X10" s="63" t="s">
        <v>35</v>
      </c>
      <c r="Y10" s="63" t="s">
        <v>58</v>
      </c>
      <c r="Z10" s="128" t="s">
        <v>59</v>
      </c>
      <c r="AA10" s="116" t="s">
        <v>43</v>
      </c>
      <c r="AB10" s="62" t="s">
        <v>10</v>
      </c>
      <c r="AC10" s="62" t="s">
        <v>8</v>
      </c>
      <c r="AD10" s="62" t="s">
        <v>4</v>
      </c>
      <c r="AE10" s="131" t="s">
        <v>44</v>
      </c>
      <c r="AF10" s="238"/>
      <c r="AG10" s="239"/>
      <c r="AH10" s="237"/>
      <c r="AI10" s="240" t="str">
        <f>'[1]Resumen INF. Transp'!C5</f>
        <v> Red Vial (Nº)</v>
      </c>
      <c r="AJ10" s="247"/>
      <c r="AK10" s="63" t="s">
        <v>185</v>
      </c>
      <c r="AL10" s="63" t="s">
        <v>78</v>
      </c>
      <c r="AM10" s="63" t="s">
        <v>155</v>
      </c>
      <c r="AN10" s="63" t="s">
        <v>77</v>
      </c>
      <c r="AO10" s="62" t="str">
        <f>'[1]Resumen INF. Transp'!F5</f>
        <v>FFCC</v>
      </c>
      <c r="AP10" s="62" t="str">
        <f>'[1]Resumen INF. Transp'!G5</f>
        <v>Subtes</v>
      </c>
      <c r="AQ10" s="128" t="s">
        <v>79</v>
      </c>
      <c r="AR10" s="238"/>
      <c r="AS10" s="239"/>
      <c r="AT10" s="237"/>
      <c r="AU10" s="225"/>
      <c r="AV10" s="226"/>
      <c r="AW10" s="223"/>
      <c r="AX10" s="246"/>
      <c r="AY10" s="116" t="s">
        <v>3</v>
      </c>
      <c r="AZ10" s="117" t="s">
        <v>159</v>
      </c>
      <c r="BA10" s="10"/>
      <c r="BB10" s="40"/>
      <c r="BC10" s="6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</row>
    <row r="11" spans="1:99" s="23" customFormat="1" ht="14.25" customHeight="1" thickBot="1">
      <c r="A11" s="199" t="s">
        <v>37</v>
      </c>
      <c r="B11" s="200" t="s">
        <v>119</v>
      </c>
      <c r="C11" s="200" t="s">
        <v>31</v>
      </c>
      <c r="D11" s="201" t="s">
        <v>99</v>
      </c>
      <c r="E11" s="202" t="s">
        <v>26</v>
      </c>
      <c r="F11" s="203" t="s">
        <v>26</v>
      </c>
      <c r="G11" s="204" t="s">
        <v>40</v>
      </c>
      <c r="H11" s="203" t="s">
        <v>131</v>
      </c>
      <c r="I11" s="203" t="s">
        <v>26</v>
      </c>
      <c r="J11" s="203" t="s">
        <v>26</v>
      </c>
      <c r="K11" s="203" t="s">
        <v>26</v>
      </c>
      <c r="L11" s="203" t="s">
        <v>26</v>
      </c>
      <c r="M11" s="205" t="s">
        <v>26</v>
      </c>
      <c r="N11" s="202" t="s">
        <v>131</v>
      </c>
      <c r="O11" s="206" t="s">
        <v>37</v>
      </c>
      <c r="P11" s="202" t="s">
        <v>26</v>
      </c>
      <c r="Q11" s="203" t="s">
        <v>26</v>
      </c>
      <c r="R11" s="203" t="s">
        <v>26</v>
      </c>
      <c r="S11" s="203" t="s">
        <v>26</v>
      </c>
      <c r="T11" s="203" t="s">
        <v>26</v>
      </c>
      <c r="U11" s="203" t="s">
        <v>26</v>
      </c>
      <c r="V11" s="203" t="s">
        <v>26</v>
      </c>
      <c r="W11" s="203" t="s">
        <v>26</v>
      </c>
      <c r="X11" s="203" t="s">
        <v>26</v>
      </c>
      <c r="Y11" s="203" t="s">
        <v>26</v>
      </c>
      <c r="Z11" s="205" t="s">
        <v>26</v>
      </c>
      <c r="AA11" s="207" t="s">
        <v>25</v>
      </c>
      <c r="AB11" s="231" t="s">
        <v>24</v>
      </c>
      <c r="AC11" s="231"/>
      <c r="AD11" s="231"/>
      <c r="AE11" s="209" t="s">
        <v>186</v>
      </c>
      <c r="AF11" s="207" t="s">
        <v>37</v>
      </c>
      <c r="AG11" s="208" t="s">
        <v>37</v>
      </c>
      <c r="AH11" s="206" t="s">
        <v>37</v>
      </c>
      <c r="AI11" s="199" t="str">
        <f>'[1]Resumen INF. Transp'!C6</f>
        <v>1º </v>
      </c>
      <c r="AJ11" s="200" t="str">
        <f>'[1]Resumen INF. Transp'!D6</f>
        <v>2º</v>
      </c>
      <c r="AK11" s="200" t="str">
        <f>'[1]Resumen INF. Transp'!E6</f>
        <v>km</v>
      </c>
      <c r="AL11" s="208" t="s">
        <v>37</v>
      </c>
      <c r="AM11" s="208" t="s">
        <v>37</v>
      </c>
      <c r="AN11" s="208" t="s">
        <v>37</v>
      </c>
      <c r="AO11" s="210" t="s">
        <v>160</v>
      </c>
      <c r="AP11" s="211" t="s">
        <v>160</v>
      </c>
      <c r="AQ11" s="206" t="s">
        <v>37</v>
      </c>
      <c r="AR11" s="232" t="s">
        <v>41</v>
      </c>
      <c r="AS11" s="231"/>
      <c r="AT11" s="233"/>
      <c r="AU11" s="202" t="str">
        <f>'[4]RSU tonxd'!F6</f>
        <v>Ton/d</v>
      </c>
      <c r="AV11" s="208" t="s">
        <v>120</v>
      </c>
      <c r="AW11" s="203"/>
      <c r="AX11" s="205" t="s">
        <v>26</v>
      </c>
      <c r="AY11" s="202" t="s">
        <v>121</v>
      </c>
      <c r="AZ11" s="205" t="s">
        <v>139</v>
      </c>
      <c r="BA11" s="15"/>
      <c r="BB11" s="16"/>
      <c r="BC11" s="15"/>
      <c r="BD11" s="17"/>
      <c r="BE11" s="15"/>
      <c r="BF11" s="15"/>
      <c r="BG11" s="15"/>
      <c r="BH11" s="15"/>
      <c r="BI11" s="15"/>
      <c r="BJ11" s="15"/>
      <c r="BK11" s="15"/>
      <c r="BL11" s="15"/>
      <c r="BM11" s="1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</row>
    <row r="12" spans="1:101" s="9" customFormat="1" ht="24.75" customHeight="1">
      <c r="A12" s="177" t="s">
        <v>9</v>
      </c>
      <c r="B12" s="178" t="s">
        <v>106</v>
      </c>
      <c r="C12" s="179">
        <v>111.45445887287312</v>
      </c>
      <c r="D12" s="180">
        <v>22438.046670753018</v>
      </c>
      <c r="E12" s="181">
        <f>'[1]Carac.demog y socioec'!G6</f>
        <v>4.8</v>
      </c>
      <c r="F12" s="182">
        <v>4.01</v>
      </c>
      <c r="G12" s="182">
        <v>2.608824102964119</v>
      </c>
      <c r="H12" s="183">
        <f>'[1]Carac.demog y socioec'!D6</f>
        <v>-5.9</v>
      </c>
      <c r="I12" s="184">
        <v>15.8</v>
      </c>
      <c r="J12" s="184">
        <v>17.2</v>
      </c>
      <c r="K12" s="185">
        <f>'[1]Carac.demog y socioec'!K6</f>
        <v>37.07376273848406</v>
      </c>
      <c r="L12" s="185">
        <f>'[1]Carac.demog y socioec'!L6</f>
        <v>30.726205136442328</v>
      </c>
      <c r="M12" s="186">
        <f>'[1]Carac.demog y socioec'!M6</f>
        <v>24.843390266102695</v>
      </c>
      <c r="N12" s="181">
        <v>9.2</v>
      </c>
      <c r="O12" s="186">
        <f>'[1]Tot Hosp'!C6</f>
        <v>3</v>
      </c>
      <c r="P12" s="187">
        <f>'[1]Viv saneam Cuenca'!G8</f>
        <v>1.1004334981738586</v>
      </c>
      <c r="Q12" s="184">
        <f>'[1]Viv saneam Cuenca'!I8</f>
        <v>95.10927628329303</v>
      </c>
      <c r="R12" s="184">
        <f>'[1]Viv saneam Cuenca'!K8</f>
        <v>0.054414488658343634</v>
      </c>
      <c r="S12" s="184">
        <f>'[1]Viv saneam Cuenca'!M8</f>
        <v>0.7946484758729071</v>
      </c>
      <c r="T12" s="184">
        <f>'[1]Viv saneam Cuenca'!O8</f>
        <v>1.2011480007714508</v>
      </c>
      <c r="U12" s="184">
        <f>'[1]Viv saneam Cuenca'!Q8</f>
        <v>1.1992843159104516</v>
      </c>
      <c r="V12" s="184">
        <f>'[1]Tenencia Viv'!E8</f>
        <v>65.20232769349795</v>
      </c>
      <c r="W12" s="184">
        <f>'[1]Tenencia Viv'!G8</f>
        <v>20.468977167823418</v>
      </c>
      <c r="X12" s="184">
        <f>'[1]Tenencia Viv'!I8</f>
        <v>14.32869513867864</v>
      </c>
      <c r="Y12" s="182">
        <f>'[1]Viv saneam Cuenca'!R8</f>
        <v>1.5</v>
      </c>
      <c r="Z12" s="188">
        <f>'[1]Viv saneam Cuenca'!S8</f>
        <v>3</v>
      </c>
      <c r="AA12" s="189">
        <f>(D12/C12)</f>
        <v>201.32031412351336</v>
      </c>
      <c r="AB12" s="184">
        <f>'[2]DensServicio'!K6</f>
        <v>19.280689655172413</v>
      </c>
      <c r="AC12" s="184">
        <f>'[2]Dens Comercial'!K6</f>
        <v>7.246896551724137</v>
      </c>
      <c r="AD12" s="184">
        <f>'[2]Dens-Industrial'!K7</f>
        <v>1.375862068965517</v>
      </c>
      <c r="AE12" s="188">
        <f>'[3]EV-Distritos (2)'!H5</f>
        <v>16.75901537084654</v>
      </c>
      <c r="AF12" s="181">
        <f>'[1]Tot Esc'!C9</f>
        <v>3</v>
      </c>
      <c r="AG12" s="183">
        <f>'[1]Centros Culturales'!K7</f>
        <v>1</v>
      </c>
      <c r="AH12" s="190">
        <v>3</v>
      </c>
      <c r="AI12" s="191">
        <f>'[1]Resumen INF. Transp'!C8</f>
        <v>2</v>
      </c>
      <c r="AJ12" s="192">
        <f>'[1]Resumen INF. Transp'!D8</f>
        <v>3</v>
      </c>
      <c r="AK12" s="192">
        <f>'[1]Resumen INF. Transp'!E8</f>
        <v>0.4</v>
      </c>
      <c r="AL12" s="183">
        <f>'[1]Nº Red Vial'!C6</f>
        <v>0</v>
      </c>
      <c r="AM12" s="183">
        <v>75796</v>
      </c>
      <c r="AN12" s="183">
        <f>'[1]Nº Red Vial'!D6</f>
        <v>0</v>
      </c>
      <c r="AO12" s="192">
        <f>'[1]Resumen INF. Transp'!F8</f>
        <v>1</v>
      </c>
      <c r="AP12" s="192">
        <f>'[1]Resumen INF. Transp'!G8</f>
        <v>0</v>
      </c>
      <c r="AQ12" s="190">
        <f>'[1]Nº Red Vial'!E6</f>
        <v>22</v>
      </c>
      <c r="AR12" s="193">
        <f>'[2]Dens-Industrial'!F7</f>
        <v>163.58999999999997</v>
      </c>
      <c r="AS12" s="194">
        <f>'[2]Dens Comercial'!F6</f>
        <v>861.656</v>
      </c>
      <c r="AT12" s="195">
        <f>'[2]DensServicio'!F6</f>
        <v>2292.474</v>
      </c>
      <c r="AU12" s="187">
        <f>'[4]RSU tonxd'!F7</f>
        <v>19.618694339999998</v>
      </c>
      <c r="AV12" s="184">
        <f>'[2]Dens-Industrial'!G7</f>
        <v>2.8584408663212795</v>
      </c>
      <c r="AW12" s="183">
        <v>0</v>
      </c>
      <c r="AX12" s="196">
        <f>'[3]EV-Distritos (2)'!I5</f>
        <v>32.38015138772077</v>
      </c>
      <c r="AY12" s="197">
        <v>21.6</v>
      </c>
      <c r="AZ12" s="198">
        <v>3.45265</v>
      </c>
      <c r="BA12" s="11"/>
      <c r="BB12" s="12"/>
      <c r="BC12" s="11"/>
      <c r="BD12" s="13"/>
      <c r="BE12" s="11"/>
      <c r="BF12" s="11"/>
      <c r="BG12" s="11"/>
      <c r="BH12" s="11"/>
      <c r="BI12" s="11"/>
      <c r="BJ12" s="11"/>
      <c r="BK12" s="11"/>
      <c r="BL12" s="11"/>
      <c r="BM12" s="1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</row>
    <row r="13" spans="1:101" s="15" customFormat="1" ht="24.75" customHeight="1">
      <c r="A13" s="111" t="s">
        <v>13</v>
      </c>
      <c r="B13" s="67" t="s">
        <v>107</v>
      </c>
      <c r="C13" s="66">
        <v>498.68605652118174</v>
      </c>
      <c r="D13" s="112">
        <v>179610.8560512644</v>
      </c>
      <c r="E13" s="119">
        <f>'[1]Carac.demog y socioec'!G7</f>
        <v>7.1</v>
      </c>
      <c r="F13" s="52">
        <v>1.02</v>
      </c>
      <c r="G13" s="52">
        <v>2.5931363067181126</v>
      </c>
      <c r="H13" s="55">
        <f>'[1]Carac.demog y socioec'!D7</f>
        <v>1.2</v>
      </c>
      <c r="I13" s="54">
        <v>17.2</v>
      </c>
      <c r="J13" s="54">
        <v>16.7</v>
      </c>
      <c r="K13" s="53">
        <f>'[1]Carac.demog y socioec'!K7</f>
        <v>29.905101236767273</v>
      </c>
      <c r="L13" s="53">
        <f>'[1]Carac.demog y socioec'!L7</f>
        <v>32.52176428715536</v>
      </c>
      <c r="M13" s="120">
        <f>'[1]Carac.demog y socioec'!M7</f>
        <v>29.205827157110175</v>
      </c>
      <c r="N13" s="119">
        <v>7.95</v>
      </c>
      <c r="O13" s="120">
        <f>'[1]Tot Hosp'!C7</f>
        <v>13</v>
      </c>
      <c r="P13" s="129">
        <f>'[1]Viv saneam Cuenca'!G9</f>
        <v>4.369780653268392</v>
      </c>
      <c r="Q13" s="54">
        <f>'[1]Viv saneam Cuenca'!I9</f>
        <v>92.27501220530363</v>
      </c>
      <c r="R13" s="54">
        <f>'[1]Viv saneam Cuenca'!K9</f>
        <v>0.15853169313317905</v>
      </c>
      <c r="S13" s="54">
        <f>'[1]Viv saneam Cuenca'!M9</f>
        <v>1.2685990951682067</v>
      </c>
      <c r="T13" s="54">
        <f>'[1]Viv saneam Cuenca'!O9</f>
        <v>0.12378208035295539</v>
      </c>
      <c r="U13" s="54">
        <f>'[1]Viv saneam Cuenca'!Q9</f>
        <v>1.5476641754668823</v>
      </c>
      <c r="V13" s="54">
        <f>'[1]Tenencia Viv'!E9</f>
        <v>63.979883478069695</v>
      </c>
      <c r="W13" s="54">
        <f>'[1]Tenencia Viv'!G9</f>
        <v>24.647057899778577</v>
      </c>
      <c r="X13" s="54">
        <f>'[1]Tenencia Viv'!I9</f>
        <v>11.373058622151733</v>
      </c>
      <c r="Y13" s="52">
        <f>'[1]Viv saneam Cuenca'!R9</f>
        <v>0.7</v>
      </c>
      <c r="Z13" s="130">
        <f>'[1]Viv saneam Cuenca'!S9</f>
        <v>2.4</v>
      </c>
      <c r="AA13" s="132">
        <f aca="true" t="shared" si="0" ref="AA13:AA22">(D13/C13)</f>
        <v>360.1681934005215</v>
      </c>
      <c r="AB13" s="54">
        <f>'[2]DensServicio'!K7</f>
        <v>10.877631578947367</v>
      </c>
      <c r="AC13" s="54">
        <f>'[2]Dens Comercial'!K7</f>
        <v>7.4947368421052625</v>
      </c>
      <c r="AD13" s="54">
        <f>'[2]Dens-Industrial'!K8</f>
        <v>1.4526315789473683</v>
      </c>
      <c r="AE13" s="130">
        <f>'[3]EV-Distritos (2)'!H6</f>
        <v>0.3915369292737479</v>
      </c>
      <c r="AF13" s="119">
        <f>'[1]Tot Esc'!C10</f>
        <v>8</v>
      </c>
      <c r="AG13" s="55">
        <f>'[1]Centros Culturales'!K8</f>
        <v>4</v>
      </c>
      <c r="AH13" s="134">
        <v>13</v>
      </c>
      <c r="AI13" s="138">
        <f>'[1]Resumen INF. Transp'!C9</f>
        <v>4</v>
      </c>
      <c r="AJ13" s="56">
        <f>'[1]Resumen INF. Transp'!D9</f>
        <v>9</v>
      </c>
      <c r="AK13" s="56">
        <f>'[1]Resumen INF. Transp'!E9</f>
        <v>0</v>
      </c>
      <c r="AL13" s="55">
        <f>'[1]Nº Red Vial'!C7</f>
        <v>0</v>
      </c>
      <c r="AM13" s="55">
        <v>38212</v>
      </c>
      <c r="AN13" s="55">
        <f>'[1]Nº Red Vial'!D7</f>
        <v>0</v>
      </c>
      <c r="AO13" s="56">
        <f>'[1]Resumen INF. Transp'!F9</f>
        <v>0</v>
      </c>
      <c r="AP13" s="56">
        <f>'[1]Resumen INF. Transp'!G9</f>
        <v>7</v>
      </c>
      <c r="AQ13" s="134">
        <f>'[1]Nº Red Vial'!E7</f>
        <v>46</v>
      </c>
      <c r="AR13" s="139">
        <f>'[2]Dens-Industrial'!F8</f>
        <v>772.8</v>
      </c>
      <c r="AS13" s="57">
        <f>'[2]Dens Comercial'!F7</f>
        <v>3987.2</v>
      </c>
      <c r="AT13" s="140">
        <f>'[2]DensServicio'!F7</f>
        <v>5786.9</v>
      </c>
      <c r="AU13" s="129">
        <f>'[4]RSU tonxd'!F8</f>
        <v>152.2949342727273</v>
      </c>
      <c r="AV13" s="54">
        <f>'[2]Dens-Industrial'!G8</f>
        <v>13.503289329990126</v>
      </c>
      <c r="AW13" s="55">
        <v>0</v>
      </c>
      <c r="AX13" s="141">
        <f>'[3]EV-Distritos (2)'!I6</f>
        <v>1.3533834586466165</v>
      </c>
      <c r="AY13" s="142">
        <v>14.3</v>
      </c>
      <c r="AZ13" s="134">
        <v>0</v>
      </c>
      <c r="BA13" s="11"/>
      <c r="BB13" s="12"/>
      <c r="BC13" s="11"/>
      <c r="BD13" s="13"/>
      <c r="BE13" s="11"/>
      <c r="BF13" s="11"/>
      <c r="BG13" s="11"/>
      <c r="BH13" s="11"/>
      <c r="BI13" s="11"/>
      <c r="BJ13" s="11"/>
      <c r="BK13" s="11"/>
      <c r="BL13" s="11"/>
      <c r="BM13" s="11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</row>
    <row r="14" spans="1:101" s="15" customFormat="1" ht="24.75" customHeight="1">
      <c r="A14" s="111" t="s">
        <v>14</v>
      </c>
      <c r="B14" s="67" t="s">
        <v>108</v>
      </c>
      <c r="C14" s="66">
        <v>45.93161046905621</v>
      </c>
      <c r="D14" s="112">
        <v>15635.041572663651</v>
      </c>
      <c r="E14" s="119">
        <f>'[1]Carac.demog y socioec'!G8</f>
        <v>11.2</v>
      </c>
      <c r="F14" s="52">
        <v>0.26</v>
      </c>
      <c r="G14" s="52">
        <v>2.889385539163965</v>
      </c>
      <c r="H14" s="55">
        <f>'[1]Carac.demog y socioec'!D8</f>
        <v>2.1</v>
      </c>
      <c r="I14" s="54">
        <v>18.6</v>
      </c>
      <c r="J14" s="54">
        <v>17.1</v>
      </c>
      <c r="K14" s="53">
        <f>'[1]Carac.demog y socioec'!K8</f>
        <v>18.672380619205878</v>
      </c>
      <c r="L14" s="53">
        <f>'[1]Carac.demog y socioec'!L8</f>
        <v>33.64214498113396</v>
      </c>
      <c r="M14" s="120">
        <f>'[1]Carac.demog y socioec'!M8</f>
        <v>38.291186686324</v>
      </c>
      <c r="N14" s="119">
        <v>6.1</v>
      </c>
      <c r="O14" s="120">
        <f>'[1]Tot Hosp'!C8</f>
        <v>0</v>
      </c>
      <c r="P14" s="129">
        <f>'[1]Viv saneam Cuenca'!G10</f>
        <v>15.283205462239572</v>
      </c>
      <c r="Q14" s="54">
        <f>'[1]Viv saneam Cuenca'!I10</f>
        <v>80.74562180820426</v>
      </c>
      <c r="R14" s="54">
        <f>'[1]Viv saneam Cuenca'!K10</f>
        <v>0.5404835511775253</v>
      </c>
      <c r="S14" s="54">
        <f>'[1]Viv saneam Cuenca'!M10</f>
        <v>2.6535925858011926</v>
      </c>
      <c r="T14" s="54">
        <f>'[1]Viv saneam Cuenca'!O10</f>
        <v>0.06870997851543115</v>
      </c>
      <c r="U14" s="54">
        <f>'[1]Viv saneam Cuenca'!Q10</f>
        <v>1.718787539955073</v>
      </c>
      <c r="V14" s="54">
        <f>'[1]Tenencia Viv'!E10</f>
        <v>61.89954519802144</v>
      </c>
      <c r="W14" s="54">
        <f>'[1]Tenencia Viv'!G10</f>
        <v>27.21574876340338</v>
      </c>
      <c r="X14" s="54">
        <f>'[1]Tenencia Viv'!I10</f>
        <v>10.88470603857517</v>
      </c>
      <c r="Y14" s="52">
        <f>'[1]Viv saneam Cuenca'!R10</f>
        <v>1.23</v>
      </c>
      <c r="Z14" s="130">
        <f>'[1]Viv saneam Cuenca'!S10</f>
        <v>2.8</v>
      </c>
      <c r="AA14" s="132">
        <f t="shared" si="0"/>
        <v>340.3982880852145</v>
      </c>
      <c r="AB14" s="54">
        <f>'[2]DensServicio'!K8</f>
        <v>6.393877551020409</v>
      </c>
      <c r="AC14" s="54">
        <f>'[2]Dens Comercial'!K8</f>
        <v>6.695918367346939</v>
      </c>
      <c r="AD14" s="54">
        <f>'[2]Dens-Industrial'!K9</f>
        <v>1.6714285714285715</v>
      </c>
      <c r="AE14" s="130">
        <f>'[3]EV-Distritos (2)'!H7</f>
        <v>0</v>
      </c>
      <c r="AF14" s="119">
        <f>'[1]Tot Esc'!C11</f>
        <v>0</v>
      </c>
      <c r="AG14" s="55">
        <f>'[1]Centros Culturales'!K9</f>
        <v>0</v>
      </c>
      <c r="AH14" s="134">
        <v>0</v>
      </c>
      <c r="AI14" s="138">
        <f>'[1]Resumen INF. Transp'!C10</f>
        <v>1</v>
      </c>
      <c r="AJ14" s="56">
        <f>'[1]Resumen INF. Transp'!D10</f>
        <v>0</v>
      </c>
      <c r="AK14" s="56">
        <f>'[1]Resumen INF. Transp'!E10</f>
        <v>0</v>
      </c>
      <c r="AL14" s="55">
        <f>'[1]Nº Red Vial'!C8</f>
        <v>0</v>
      </c>
      <c r="AM14" s="55">
        <v>0</v>
      </c>
      <c r="AN14" s="55">
        <f>'[1]Nº Red Vial'!D8</f>
        <v>0</v>
      </c>
      <c r="AO14" s="56">
        <f>'[1]Resumen INF. Transp'!F10</f>
        <v>0</v>
      </c>
      <c r="AP14" s="56">
        <f>'[1]Resumen INF. Transp'!G10</f>
        <v>2</v>
      </c>
      <c r="AQ14" s="134">
        <v>9</v>
      </c>
      <c r="AR14" s="139">
        <f>'[2]Dens-Industrial'!F9</f>
        <v>81.9</v>
      </c>
      <c r="AS14" s="57">
        <f>'[2]Dens Comercial'!F8</f>
        <v>328.1</v>
      </c>
      <c r="AT14" s="140">
        <f>'[2]DensServicio'!F8</f>
        <v>313.3</v>
      </c>
      <c r="AU14" s="129">
        <f>'[4]RSU tonxd'!F9</f>
        <v>13.6704904</v>
      </c>
      <c r="AV14" s="54">
        <f>'[2]Dens-Industrial'!G9</f>
        <v>1.4310551192109104</v>
      </c>
      <c r="AW14" s="55">
        <v>0</v>
      </c>
      <c r="AX14" s="141">
        <f>'[3]EV-Distritos (2)'!I7</f>
        <v>0</v>
      </c>
      <c r="AY14" s="142">
        <v>0</v>
      </c>
      <c r="AZ14" s="134">
        <v>0</v>
      </c>
      <c r="BA14" s="30"/>
      <c r="BB14" s="58"/>
      <c r="BC14" s="12"/>
      <c r="BD14" s="58"/>
      <c r="BE14" s="13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</row>
    <row r="15" spans="1:101" s="15" customFormat="1" ht="24.75" customHeight="1">
      <c r="A15" s="111" t="s">
        <v>15</v>
      </c>
      <c r="B15" s="67" t="s">
        <v>109</v>
      </c>
      <c r="C15" s="66">
        <v>674.9134599534791</v>
      </c>
      <c r="D15" s="112">
        <v>166338.4173709841</v>
      </c>
      <c r="E15" s="119">
        <f>'[1]Carac.demog y socioec'!G9</f>
        <v>5.3</v>
      </c>
      <c r="F15" s="52">
        <v>0.59</v>
      </c>
      <c r="G15" s="52">
        <v>2.8185845196632062</v>
      </c>
      <c r="H15" s="55">
        <f>'[1]Carac.demog y socioec'!D9</f>
        <v>6.1</v>
      </c>
      <c r="I15" s="54">
        <v>19.1</v>
      </c>
      <c r="J15" s="54">
        <v>16.6</v>
      </c>
      <c r="K15" s="53">
        <f>'[1]Carac.demog y socioec'!K9</f>
        <v>24.969759603527848</v>
      </c>
      <c r="L15" s="53">
        <f>'[1]Carac.demog y socioec'!L9</f>
        <v>34.22508250049911</v>
      </c>
      <c r="M15" s="120">
        <f>'[1]Carac.demog y socioec'!M9</f>
        <v>32.16227642658336</v>
      </c>
      <c r="N15" s="119">
        <v>6.1</v>
      </c>
      <c r="O15" s="120">
        <f>'[1]Tot Hosp'!C9</f>
        <v>17</v>
      </c>
      <c r="P15" s="129">
        <f>'[1]Viv saneam Cuenca'!G11</f>
        <v>14.62339772095296</v>
      </c>
      <c r="Q15" s="54">
        <f>'[1]Viv saneam Cuenca'!I11</f>
        <v>82.55916968700562</v>
      </c>
      <c r="R15" s="54">
        <f>'[1]Viv saneam Cuenca'!K11</f>
        <v>0.3135037329988075</v>
      </c>
      <c r="S15" s="54">
        <f>'[1]Viv saneam Cuenca'!M11</f>
        <v>0.8010148761257868</v>
      </c>
      <c r="T15" s="54">
        <f>'[1]Viv saneam Cuenca'!O11</f>
        <v>0.08764683902371088</v>
      </c>
      <c r="U15" s="54">
        <f>'[1]Viv saneam Cuenca'!Q11</f>
        <v>0.8534168071583957</v>
      </c>
      <c r="V15" s="54">
        <f>'[1]Tenencia Viv'!E11</f>
        <v>68.78614103702282</v>
      </c>
      <c r="W15" s="54">
        <f>'[1]Tenencia Viv'!G11</f>
        <v>21.27972262878806</v>
      </c>
      <c r="X15" s="54">
        <f>'[1]Tenencia Viv'!I11</f>
        <v>9.934136334189121</v>
      </c>
      <c r="Y15" s="52">
        <f>'[1]Viv saneam Cuenca'!R11</f>
        <v>0.35</v>
      </c>
      <c r="Z15" s="130">
        <f>'[1]Viv saneam Cuenca'!S11</f>
        <v>1</v>
      </c>
      <c r="AA15" s="132">
        <f t="shared" si="0"/>
        <v>246.45888286544113</v>
      </c>
      <c r="AB15" s="54">
        <f>'[2]DensServicio'!K9</f>
        <v>5.122222222222222</v>
      </c>
      <c r="AC15" s="54">
        <f>'[2]Dens Comercial'!K9</f>
        <v>4.319444444444445</v>
      </c>
      <c r="AD15" s="54">
        <f>'[2]Dens-Industrial'!K10</f>
        <v>1.1875</v>
      </c>
      <c r="AE15" s="130">
        <f>'[3]EV-Distritos (2)'!H8</f>
        <v>2.4133597961268807</v>
      </c>
      <c r="AF15" s="119">
        <f>'[1]Tot Esc'!C12</f>
        <v>24</v>
      </c>
      <c r="AG15" s="55">
        <f>'[1]Centros Culturales'!K10</f>
        <v>5</v>
      </c>
      <c r="AH15" s="134">
        <v>17</v>
      </c>
      <c r="AI15" s="138">
        <f>'[1]Resumen INF. Transp'!C11</f>
        <v>3</v>
      </c>
      <c r="AJ15" s="56">
        <f>'[1]Resumen INF. Transp'!D11</f>
        <v>12</v>
      </c>
      <c r="AK15" s="56">
        <f>'[1]Resumen INF. Transp'!E11</f>
        <v>2.5</v>
      </c>
      <c r="AL15" s="55">
        <f>'[1]Nº Red Vial'!C9</f>
        <v>48828</v>
      </c>
      <c r="AM15" s="55">
        <v>74183</v>
      </c>
      <c r="AN15" s="55">
        <f>'[1]Nº Red Vial'!D9</f>
        <v>1956</v>
      </c>
      <c r="AO15" s="56">
        <f>'[1]Resumen INF. Transp'!F11</f>
        <v>1</v>
      </c>
      <c r="AP15" s="56">
        <f>'[1]Resumen INF. Transp'!G11</f>
        <v>4</v>
      </c>
      <c r="AQ15" s="134">
        <f>'[1]Nº Red Vial'!E9</f>
        <v>52</v>
      </c>
      <c r="AR15" s="139">
        <f>'[2]Dens-Industrial'!F10</f>
        <v>855</v>
      </c>
      <c r="AS15" s="57">
        <f>'[2]Dens Comercial'!F9</f>
        <v>3110</v>
      </c>
      <c r="AT15" s="140">
        <f>'[2]DensServicio'!F9</f>
        <v>3688</v>
      </c>
      <c r="AU15" s="129">
        <f>'[4]RSU tonxd'!F10</f>
        <v>142.03186799999997</v>
      </c>
      <c r="AV15" s="54">
        <f>'[2]Dens-Industrial'!G10</f>
        <v>14.939586409344667</v>
      </c>
      <c r="AW15" s="55">
        <v>0</v>
      </c>
      <c r="AX15" s="141">
        <f>'[3]EV-Distritos (2)'!I8</f>
        <v>5.708333333333333</v>
      </c>
      <c r="AY15" s="142">
        <v>210.9</v>
      </c>
      <c r="AZ15" s="134">
        <v>0</v>
      </c>
      <c r="BA15" s="30"/>
      <c r="BB15" s="58"/>
      <c r="BC15" s="12"/>
      <c r="BD15" s="58"/>
      <c r="BE15" s="13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</row>
    <row r="16" spans="1:101" s="6" customFormat="1" ht="24.75" customHeight="1">
      <c r="A16" s="111" t="s">
        <v>16</v>
      </c>
      <c r="B16" s="65" t="s">
        <v>110</v>
      </c>
      <c r="C16" s="66">
        <v>145.2938698510962</v>
      </c>
      <c r="D16" s="112">
        <v>36086.61282543402</v>
      </c>
      <c r="E16" s="119">
        <f>'[1]Carac.demog y socioec'!G10</f>
        <v>5.4</v>
      </c>
      <c r="F16" s="52">
        <v>0.56</v>
      </c>
      <c r="G16" s="52">
        <v>2.875081921633269</v>
      </c>
      <c r="H16" s="55">
        <f>'[1]Carac.demog y socioec'!D10</f>
        <v>3.4</v>
      </c>
      <c r="I16" s="54">
        <v>18.3</v>
      </c>
      <c r="J16" s="54">
        <v>17.7</v>
      </c>
      <c r="K16" s="53">
        <f>'[1]Carac.demog y socioec'!K10</f>
        <v>25.42663039800793</v>
      </c>
      <c r="L16" s="53">
        <f>'[1]Carac.demog y socioec'!L10</f>
        <v>33.82999742871449</v>
      </c>
      <c r="M16" s="120">
        <f>'[1]Carac.demog y socioec'!M10</f>
        <v>32.333238601762005</v>
      </c>
      <c r="N16" s="119">
        <v>10.9</v>
      </c>
      <c r="O16" s="120">
        <f>'[1]Tot Hosp'!C10</f>
        <v>5</v>
      </c>
      <c r="P16" s="129">
        <f>'[1]Viv saneam Cuenca'!G12</f>
        <v>18.58709523191716</v>
      </c>
      <c r="Q16" s="54">
        <f>'[1]Viv saneam Cuenca'!I12</f>
        <v>78.73592655678186</v>
      </c>
      <c r="R16" s="54">
        <f>'[1]Viv saneam Cuenca'!K12</f>
        <v>0.5005339682179051</v>
      </c>
      <c r="S16" s="54">
        <f>'[1]Viv saneam Cuenca'!M12</f>
        <v>0.689503012479142</v>
      </c>
      <c r="T16" s="54">
        <f>'[1]Viv saneam Cuenca'!O12</f>
        <v>0.09172118916952636</v>
      </c>
      <c r="U16" s="54">
        <f>'[1]Viv saneam Cuenca'!Q12</f>
        <v>1.0717332829106063</v>
      </c>
      <c r="V16" s="54">
        <f>'[1]Tenencia Viv'!E12</f>
        <v>71.39788214327653</v>
      </c>
      <c r="W16" s="54">
        <f>'[1]Tenencia Viv'!G12</f>
        <v>19.37776733969289</v>
      </c>
      <c r="X16" s="54">
        <f>'[1]Tenencia Viv'!I12</f>
        <v>9.224350517030574</v>
      </c>
      <c r="Y16" s="52">
        <f>'[1]Viv saneam Cuenca'!R12</f>
        <v>0.26</v>
      </c>
      <c r="Z16" s="130">
        <f>'[1]Viv saneam Cuenca'!S12</f>
        <v>1.4</v>
      </c>
      <c r="AA16" s="132">
        <f t="shared" si="0"/>
        <v>248.36982360244954</v>
      </c>
      <c r="AB16" s="54">
        <f>'[2]DensServicio'!K10</f>
        <v>5.103225806451613</v>
      </c>
      <c r="AC16" s="54">
        <f>'[2]Dens Comercial'!K10</f>
        <v>4.125806451612903</v>
      </c>
      <c r="AD16" s="54">
        <f>'[2]Dens-Industrial'!K11</f>
        <v>0.8919354838709678</v>
      </c>
      <c r="AE16" s="130">
        <f>'[3]EV-Distritos (2)'!H9</f>
        <v>2.4088885280067127</v>
      </c>
      <c r="AF16" s="119">
        <f>'[1]Tot Esc'!C13</f>
        <v>3</v>
      </c>
      <c r="AG16" s="55">
        <f>'[1]Centros Culturales'!K11</f>
        <v>0</v>
      </c>
      <c r="AH16" s="134">
        <v>5</v>
      </c>
      <c r="AI16" s="138">
        <f>'[1]Resumen INF. Transp'!C12</f>
        <v>1</v>
      </c>
      <c r="AJ16" s="56">
        <f>'[1]Resumen INF. Transp'!D12</f>
        <v>2</v>
      </c>
      <c r="AK16" s="56">
        <f>'[1]Resumen INF. Transp'!E12</f>
        <v>0</v>
      </c>
      <c r="AL16" s="55">
        <f>'[1]Nº Red Vial'!C10</f>
        <v>0</v>
      </c>
      <c r="AM16" s="55">
        <v>0</v>
      </c>
      <c r="AN16" s="55">
        <f>'[1]Nº Red Vial'!D10</f>
        <v>0</v>
      </c>
      <c r="AO16" s="56">
        <f>'[1]Resumen INF. Transp'!F12</f>
        <v>0</v>
      </c>
      <c r="AP16" s="56">
        <f>'[1]Resumen INF. Transp'!G12</f>
        <v>3</v>
      </c>
      <c r="AQ16" s="134">
        <f>'[1]Nº Red Vial'!E10</f>
        <v>26</v>
      </c>
      <c r="AR16" s="139">
        <f>'[2]Dens-Industrial'!F11</f>
        <v>138.25</v>
      </c>
      <c r="AS16" s="57">
        <f>'[2]Dens Comercial'!F10</f>
        <v>639.5</v>
      </c>
      <c r="AT16" s="140">
        <f>'[2]DensServicio'!F10</f>
        <v>791</v>
      </c>
      <c r="AU16" s="129">
        <f>'[4]RSU tonxd'!F11</f>
        <v>30.074450999999996</v>
      </c>
      <c r="AV16" s="54">
        <f>'[2]Dens-Industrial'!G11</f>
        <v>2.415669966189357</v>
      </c>
      <c r="AW16" s="55">
        <v>0</v>
      </c>
      <c r="AX16" s="141">
        <f>'[3]EV-Distritos (2)'!I9</f>
        <v>5.741935483870968</v>
      </c>
      <c r="AY16" s="142">
        <v>0</v>
      </c>
      <c r="AZ16" s="134">
        <v>0</v>
      </c>
      <c r="BA16" s="10"/>
      <c r="BB16" s="11"/>
      <c r="BC16" s="12"/>
      <c r="BD16" s="11"/>
      <c r="BE16" s="13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</row>
    <row r="17" spans="1:101" s="6" customFormat="1" ht="24.75" customHeight="1">
      <c r="A17" s="111" t="s">
        <v>17</v>
      </c>
      <c r="B17" s="67" t="s">
        <v>156</v>
      </c>
      <c r="C17" s="66">
        <v>970.1880986831261</v>
      </c>
      <c r="D17" s="112">
        <v>192959.57704412274</v>
      </c>
      <c r="E17" s="119">
        <f>'[1]Carac.demog y socioec'!G11</f>
        <v>5.4</v>
      </c>
      <c r="F17" s="52">
        <v>1.69</v>
      </c>
      <c r="G17" s="52">
        <v>2.8056465347831785</v>
      </c>
      <c r="H17" s="55">
        <f>'[1]Carac.demog y socioec'!D11</f>
        <v>2.6</v>
      </c>
      <c r="I17" s="54">
        <v>18.4</v>
      </c>
      <c r="J17" s="54">
        <v>15.2</v>
      </c>
      <c r="K17" s="53">
        <f>'[1]Carac.demog y socioec'!K11</f>
        <v>32.44295964466042</v>
      </c>
      <c r="L17" s="53">
        <f>'[1]Carac.demog y socioec'!L11</f>
        <v>31.495767055161156</v>
      </c>
      <c r="M17" s="120">
        <f>'[1]Carac.demog y socioec'!M11</f>
        <v>27.781405413613758</v>
      </c>
      <c r="N17" s="119">
        <v>9.8</v>
      </c>
      <c r="O17" s="120">
        <f>'[1]Tot Hosp'!C11</f>
        <v>11</v>
      </c>
      <c r="P17" s="129">
        <f>'[1]Viv saneam Cuenca'!G13</f>
        <v>9.80127920716658</v>
      </c>
      <c r="Q17" s="54">
        <f>'[1]Viv saneam Cuenca'!I13</f>
        <v>87.41034535057537</v>
      </c>
      <c r="R17" s="54">
        <f>'[1]Viv saneam Cuenca'!K13</f>
        <v>0.24076339074814018</v>
      </c>
      <c r="S17" s="54">
        <f>'[1]Viv saneam Cuenca'!M13</f>
        <v>0.9077932199407813</v>
      </c>
      <c r="T17" s="54">
        <f>'[1]Viv saneam Cuenca'!O13</f>
        <v>0.11524987462342487</v>
      </c>
      <c r="U17" s="54">
        <f>'[1]Viv saneam Cuenca'!Q13</f>
        <v>1.2220880316841354</v>
      </c>
      <c r="V17" s="54">
        <f>'[1]Tenencia Viv'!E13</f>
        <v>67.246853914221</v>
      </c>
      <c r="W17" s="54">
        <f>'[1]Tenencia Viv'!G13</f>
        <v>21.031885005408856</v>
      </c>
      <c r="X17" s="54">
        <f>'[1]Tenencia Viv'!I13</f>
        <v>11.721261080370127</v>
      </c>
      <c r="Y17" s="52">
        <f>'[1]Viv saneam Cuenca'!R13</f>
        <v>0.69</v>
      </c>
      <c r="Z17" s="130">
        <f>'[1]Viv saneam Cuenca'!S13</f>
        <v>1.6</v>
      </c>
      <c r="AA17" s="132">
        <f t="shared" si="0"/>
        <v>198.8888312545106</v>
      </c>
      <c r="AB17" s="54">
        <f>'[2]DensServicio'!K11</f>
        <v>5.091304347826087</v>
      </c>
      <c r="AC17" s="54">
        <f>'[2]Dens Comercial'!K11</f>
        <v>3.210144927536232</v>
      </c>
      <c r="AD17" s="54">
        <f>'[2]Dens-Industrial'!K12</f>
        <v>0.6978260869565217</v>
      </c>
      <c r="AE17" s="130">
        <f>'[3]EV-Distritos (2)'!H10</f>
        <v>24.990192728699242</v>
      </c>
      <c r="AF17" s="119">
        <f>'[1]Tot Esc'!C14</f>
        <v>18</v>
      </c>
      <c r="AG17" s="55">
        <f>'[1]Centros Culturales'!K12</f>
        <v>5</v>
      </c>
      <c r="AH17" s="134">
        <v>11</v>
      </c>
      <c r="AI17" s="138">
        <f>'[1]Resumen INF. Transp'!C13</f>
        <v>6</v>
      </c>
      <c r="AJ17" s="56">
        <f>'[1]Resumen INF. Transp'!D13</f>
        <v>16</v>
      </c>
      <c r="AK17" s="56">
        <f>'[1]Resumen INF. Transp'!E13</f>
        <v>17</v>
      </c>
      <c r="AL17" s="55">
        <f>'[1]Nº Red Vial'!C11</f>
        <v>58642</v>
      </c>
      <c r="AM17" s="55">
        <v>435360</v>
      </c>
      <c r="AN17" s="55">
        <f>'[1]Nº Red Vial'!D11</f>
        <v>1355</v>
      </c>
      <c r="AO17" s="56">
        <f>'[1]Resumen INF. Transp'!F13</f>
        <v>5</v>
      </c>
      <c r="AP17" s="56">
        <f>'[1]Resumen INF. Transp'!G13</f>
        <v>7</v>
      </c>
      <c r="AQ17" s="134">
        <f>'[1]Nº Red Vial'!E11</f>
        <v>51</v>
      </c>
      <c r="AR17" s="139">
        <f>'[2]Dens-Industrial'!F12</f>
        <v>722.25</v>
      </c>
      <c r="AS17" s="57">
        <f>'[2]Dens Comercial'!F11</f>
        <v>3322.5</v>
      </c>
      <c r="AT17" s="140">
        <f>'[2]DensServicio'!F11</f>
        <v>5269.5</v>
      </c>
      <c r="AU17" s="129">
        <f>'[4]RSU tonxd'!F12</f>
        <v>166.28414775000002</v>
      </c>
      <c r="AV17" s="54">
        <f>'[2]Dens-Industrial'!G12</f>
        <v>12.62001904578852</v>
      </c>
      <c r="AW17" s="55">
        <v>0</v>
      </c>
      <c r="AX17" s="141">
        <f>'[3]EV-Distritos (2)'!I10</f>
        <v>67.02415458937199</v>
      </c>
      <c r="AY17" s="142">
        <v>731.9</v>
      </c>
      <c r="AZ17" s="141">
        <v>295.96032199999996</v>
      </c>
      <c r="BA17" s="30"/>
      <c r="BB17" s="58"/>
      <c r="BC17" s="12"/>
      <c r="BD17" s="58"/>
      <c r="BE17" s="13"/>
      <c r="BF17" s="58"/>
      <c r="BG17" s="58"/>
      <c r="BH17" s="58"/>
      <c r="BI17" s="58"/>
      <c r="BJ17" s="58"/>
      <c r="BK17" s="58"/>
      <c r="BL17" s="58"/>
      <c r="BM17" s="58"/>
      <c r="BN17" s="58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</row>
    <row r="18" spans="1:101" s="15" customFormat="1" ht="24.75" customHeight="1">
      <c r="A18" s="111" t="s">
        <v>18</v>
      </c>
      <c r="B18" s="65" t="s">
        <v>111</v>
      </c>
      <c r="C18" s="66">
        <v>581.1754794043848</v>
      </c>
      <c r="D18" s="112">
        <v>113255.30438770591</v>
      </c>
      <c r="E18" s="119">
        <f>'[1]Carac.demog y socioec'!G13</f>
        <v>7.7</v>
      </c>
      <c r="F18" s="52">
        <v>0.43</v>
      </c>
      <c r="G18" s="52">
        <v>2.991681745753099</v>
      </c>
      <c r="H18" s="55">
        <f>'[1]Carac.demog y socioec'!D13</f>
        <v>-1</v>
      </c>
      <c r="I18" s="54">
        <v>19.2</v>
      </c>
      <c r="J18" s="54">
        <v>17.8</v>
      </c>
      <c r="K18" s="53">
        <f>'[1]Carac.demog y socioec'!K13</f>
        <v>17.229323826593923</v>
      </c>
      <c r="L18" s="53">
        <f>'[1]Carac.demog y socioec'!L13</f>
        <v>33.54375529337614</v>
      </c>
      <c r="M18" s="120">
        <f>'[1]Carac.demog y socioec'!M13</f>
        <v>40.02087806031002</v>
      </c>
      <c r="N18" s="119">
        <v>10.9</v>
      </c>
      <c r="O18" s="120">
        <f>'[1]Tot Hosp'!C12</f>
        <v>10</v>
      </c>
      <c r="P18" s="129">
        <v>26.6</v>
      </c>
      <c r="Q18" s="54">
        <v>70</v>
      </c>
      <c r="R18" s="54">
        <v>0.523</v>
      </c>
      <c r="S18" s="54">
        <v>0.872</v>
      </c>
      <c r="T18" s="54">
        <v>0.07</v>
      </c>
      <c r="U18" s="54">
        <f>'[1]Viv saneam Cuenca'!Q15</f>
        <v>1.6061889682463524</v>
      </c>
      <c r="V18" s="54">
        <v>69.6</v>
      </c>
      <c r="W18" s="54">
        <v>20.7</v>
      </c>
      <c r="X18" s="54">
        <v>9.8</v>
      </c>
      <c r="Y18" s="52">
        <v>0.42</v>
      </c>
      <c r="Z18" s="130">
        <v>1.2</v>
      </c>
      <c r="AA18" s="132">
        <f t="shared" si="0"/>
        <v>194.87281965814375</v>
      </c>
      <c r="AB18" s="54">
        <f>'[2]DensServicio'!K12</f>
        <v>3.196774193548387</v>
      </c>
      <c r="AC18" s="54">
        <f>'[2]Dens Comercial'!K12</f>
        <v>4.093548387096774</v>
      </c>
      <c r="AD18" s="54">
        <f>'[2]Dens-Industrial'!K13</f>
        <v>1.385483870967742</v>
      </c>
      <c r="AE18" s="130">
        <f>'[3]EV-Distritos (2)'!H11</f>
        <v>0.5088224640805837</v>
      </c>
      <c r="AF18" s="119">
        <f>'[1]Tot Esc'!C15</f>
        <v>20</v>
      </c>
      <c r="AG18" s="55">
        <f>'[1]Centros Culturales'!K13</f>
        <v>1</v>
      </c>
      <c r="AH18" s="134">
        <v>10</v>
      </c>
      <c r="AI18" s="138">
        <v>3</v>
      </c>
      <c r="AJ18" s="56">
        <v>11</v>
      </c>
      <c r="AK18" s="56">
        <v>4</v>
      </c>
      <c r="AL18" s="55">
        <f>'[1]Nº Red Vial'!C12</f>
        <v>0</v>
      </c>
      <c r="AM18" s="55">
        <v>0</v>
      </c>
      <c r="AN18" s="55">
        <f>'[1]Nº Red Vial'!D12</f>
        <v>0</v>
      </c>
      <c r="AO18" s="56">
        <f>'[1]Resumen INF. Transp'!F15</f>
        <v>6</v>
      </c>
      <c r="AP18" s="56">
        <f>'[1]Resumen INF. Transp'!G15</f>
        <v>2</v>
      </c>
      <c r="AQ18" s="134">
        <v>37</v>
      </c>
      <c r="AR18" s="139">
        <f>'[2]Dens-Industrial'!F13</f>
        <v>859</v>
      </c>
      <c r="AS18" s="57">
        <f>'[2]Dens Comercial'!F12</f>
        <v>2538</v>
      </c>
      <c r="AT18" s="140">
        <f>'[2]DensServicio'!F12</f>
        <v>1982</v>
      </c>
      <c r="AU18" s="129">
        <f>'[4]RSU tonxd'!F13</f>
        <v>97.5868864</v>
      </c>
      <c r="AV18" s="54">
        <f>'[2]Dens-Industrial'!G13</f>
        <v>15.00947921125973</v>
      </c>
      <c r="AW18" s="55">
        <v>0</v>
      </c>
      <c r="AX18" s="141">
        <f>'[3]EV-Distritos (2)'!I11</f>
        <v>0.9516129032258066</v>
      </c>
      <c r="AY18" s="142">
        <v>203.7</v>
      </c>
      <c r="AZ18" s="134">
        <v>0</v>
      </c>
      <c r="BA18" s="30"/>
      <c r="BB18" s="58"/>
      <c r="BC18" s="12"/>
      <c r="BD18" s="58"/>
      <c r="BE18" s="13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</row>
    <row r="19" spans="1:101" s="6" customFormat="1" ht="24.75" customHeight="1">
      <c r="A19" s="111" t="s">
        <v>19</v>
      </c>
      <c r="B19" s="67" t="s">
        <v>112</v>
      </c>
      <c r="C19" s="66">
        <v>511.80937379805493</v>
      </c>
      <c r="D19" s="112">
        <v>59507.23623921434</v>
      </c>
      <c r="E19" s="119">
        <f>'[1]Carac.demog y socioec'!G15</f>
        <v>5.6</v>
      </c>
      <c r="F19" s="52">
        <v>0.32</v>
      </c>
      <c r="G19" s="52">
        <v>3.0567268921788915</v>
      </c>
      <c r="H19" s="55">
        <f>'[1]Carac.demog y socioec'!D15</f>
        <v>-0.9</v>
      </c>
      <c r="I19" s="54">
        <v>19.9</v>
      </c>
      <c r="J19" s="54">
        <v>17.1</v>
      </c>
      <c r="K19" s="53">
        <f>'[1]Carac.demog y socioec'!K15</f>
        <v>17.246528010413577</v>
      </c>
      <c r="L19" s="53">
        <f>'[1]Carac.demog y socioec'!L15</f>
        <v>34.57154069238794</v>
      </c>
      <c r="M19" s="120">
        <f>'[1]Carac.demog y socioec'!M15</f>
        <v>39.9218981804956</v>
      </c>
      <c r="N19" s="119">
        <v>9.25</v>
      </c>
      <c r="O19" s="120">
        <f>'[1]Tot Hosp'!C13</f>
        <v>5</v>
      </c>
      <c r="P19" s="129">
        <v>32.3</v>
      </c>
      <c r="Q19" s="54">
        <v>64.7</v>
      </c>
      <c r="R19" s="54">
        <v>0.856</v>
      </c>
      <c r="S19" s="54">
        <v>0.964</v>
      </c>
      <c r="T19" s="54">
        <v>0.21</v>
      </c>
      <c r="U19" s="54">
        <v>1.61</v>
      </c>
      <c r="V19" s="54">
        <v>65.3</v>
      </c>
      <c r="W19" s="54">
        <v>23</v>
      </c>
      <c r="X19" s="54">
        <v>11.7</v>
      </c>
      <c r="Y19" s="52">
        <v>0.6</v>
      </c>
      <c r="Z19" s="130">
        <v>1.9</v>
      </c>
      <c r="AA19" s="132">
        <f t="shared" si="0"/>
        <v>116.26835944332305</v>
      </c>
      <c r="AB19" s="54">
        <f>'[2]DensServicio'!K13</f>
        <v>3.1758241758241756</v>
      </c>
      <c r="AC19" s="54">
        <f>'[2]Dens Comercial'!K13</f>
        <v>5.606227106227106</v>
      </c>
      <c r="AD19" s="54">
        <f>'[2]Dens-Industrial'!K14</f>
        <v>2.0146520146520146</v>
      </c>
      <c r="AE19" s="130">
        <f>'[3]EV-Distritos (2)'!H12</f>
        <v>30.430757716018988</v>
      </c>
      <c r="AF19" s="119">
        <f>'[1]Tot Esc'!C16</f>
        <v>18</v>
      </c>
      <c r="AG19" s="55">
        <f>'[1]Centros Culturales'!K14</f>
        <v>2</v>
      </c>
      <c r="AH19" s="134">
        <v>5</v>
      </c>
      <c r="AI19" s="138">
        <f>'[1]Resumen INF. Transp'!C14</f>
        <v>3</v>
      </c>
      <c r="AJ19" s="56">
        <v>17</v>
      </c>
      <c r="AK19" s="56">
        <v>10</v>
      </c>
      <c r="AL19" s="55">
        <f>'[1]Nº Red Vial'!C13</f>
        <v>67606</v>
      </c>
      <c r="AM19" s="55">
        <v>26205</v>
      </c>
      <c r="AN19" s="55">
        <f>'[1]Nº Red Vial'!D13</f>
        <v>2043</v>
      </c>
      <c r="AO19" s="56">
        <f>'[1]Resumen INF. Transp'!F17</f>
        <v>2</v>
      </c>
      <c r="AP19" s="56">
        <f>'[1]Resumen INF. Transp'!G17</f>
        <v>0</v>
      </c>
      <c r="AQ19" s="134">
        <v>44</v>
      </c>
      <c r="AR19" s="139">
        <f>'[2]Dens-Industrial'!F14</f>
        <v>1100</v>
      </c>
      <c r="AS19" s="57">
        <f>'[2]Dens Comercial'!F13</f>
        <v>3061</v>
      </c>
      <c r="AT19" s="140">
        <f>'[2]DensServicio'!F13</f>
        <v>1734</v>
      </c>
      <c r="AU19" s="129">
        <f>'[4]RSU tonxd'!F14</f>
        <v>50.9486985</v>
      </c>
      <c r="AV19" s="54">
        <f>'[2]Dens-Industrial'!G14</f>
        <v>19.22052052664226</v>
      </c>
      <c r="AW19" s="55">
        <v>0</v>
      </c>
      <c r="AX19" s="141">
        <f>'[3]EV-Distritos (2)'!I12</f>
        <v>48.6080586080586</v>
      </c>
      <c r="AY19" s="142">
        <v>183</v>
      </c>
      <c r="AZ19" s="134">
        <v>0</v>
      </c>
      <c r="BA19" s="10"/>
      <c r="BB19" s="11"/>
      <c r="BC19" s="12"/>
      <c r="BD19" s="11"/>
      <c r="BE19" s="13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</row>
    <row r="20" spans="1:101" s="6" customFormat="1" ht="24.75" customHeight="1">
      <c r="A20" s="111" t="s">
        <v>20</v>
      </c>
      <c r="B20" s="67" t="s">
        <v>113</v>
      </c>
      <c r="C20" s="66">
        <v>610.234253374604</v>
      </c>
      <c r="D20" s="112">
        <v>89696.37655060858</v>
      </c>
      <c r="E20" s="119">
        <f>'[1]Carac.demog y socioec'!G16</f>
        <v>14.8</v>
      </c>
      <c r="F20" s="52">
        <v>0.46</v>
      </c>
      <c r="G20" s="52">
        <v>3.0536298544264784</v>
      </c>
      <c r="H20" s="55">
        <f>'[1]Carac.demog y socioec'!D16</f>
        <v>0.3</v>
      </c>
      <c r="I20" s="54">
        <v>19.1</v>
      </c>
      <c r="J20" s="54">
        <v>16.7</v>
      </c>
      <c r="K20" s="53">
        <f>'[1]Carac.demog y socioec'!K16</f>
        <v>11.752251609859911</v>
      </c>
      <c r="L20" s="53">
        <f>'[1]Carac.demog y socioec'!L16</f>
        <v>31.486336759656417</v>
      </c>
      <c r="M20" s="120">
        <f>'[1]Carac.demog y socioec'!M16</f>
        <v>46.99255131257062</v>
      </c>
      <c r="N20" s="119">
        <v>7.3</v>
      </c>
      <c r="O20" s="120">
        <f>'[1]Tot Hosp'!C14</f>
        <v>1</v>
      </c>
      <c r="P20" s="129">
        <v>39.7</v>
      </c>
      <c r="Q20" s="54">
        <v>57.3</v>
      </c>
      <c r="R20" s="54">
        <v>0.871</v>
      </c>
      <c r="S20" s="54">
        <v>0.085</v>
      </c>
      <c r="T20" s="54">
        <v>0.07</v>
      </c>
      <c r="U20" s="54">
        <v>0.84</v>
      </c>
      <c r="V20" s="54">
        <v>74.6</v>
      </c>
      <c r="W20" s="54">
        <v>16.3</v>
      </c>
      <c r="X20" s="54">
        <v>9.1</v>
      </c>
      <c r="Y20" s="52">
        <v>0.1</v>
      </c>
      <c r="Z20" s="130">
        <v>0.9</v>
      </c>
      <c r="AA20" s="132">
        <f t="shared" si="0"/>
        <v>146.986794095196</v>
      </c>
      <c r="AB20" s="54">
        <f>'[2]DensServicio'!K14</f>
        <v>0.3422427035330261</v>
      </c>
      <c r="AC20" s="54">
        <f>'[2]Dens Comercial'!K14</f>
        <v>0.4003072196620584</v>
      </c>
      <c r="AD20" s="54">
        <f>'[2]Dens-Industrial'!K15</f>
        <v>0.09400921658986175</v>
      </c>
      <c r="AE20" s="130">
        <f>'[3]EV-Distritos (2)'!H13</f>
        <v>0.6642441718018548</v>
      </c>
      <c r="AF20" s="119">
        <f>'[1]Tot Esc'!C17</f>
        <v>18</v>
      </c>
      <c r="AG20" s="55">
        <f>'[1]Centros Culturales'!K15</f>
        <v>2</v>
      </c>
      <c r="AH20" s="134">
        <v>1</v>
      </c>
      <c r="AI20" s="138">
        <v>4</v>
      </c>
      <c r="AJ20" s="56">
        <v>12</v>
      </c>
      <c r="AK20" s="56">
        <v>4</v>
      </c>
      <c r="AL20" s="55">
        <f>'[1]Nº Red Vial'!C14</f>
        <v>0</v>
      </c>
      <c r="AM20" s="55">
        <v>39893</v>
      </c>
      <c r="AN20" s="55">
        <f>'[1]Nº Red Vial'!D14</f>
        <v>0</v>
      </c>
      <c r="AO20" s="56">
        <f>'[1]Resumen INF. Transp'!F18</f>
        <v>1</v>
      </c>
      <c r="AP20" s="56">
        <f>'[1]Resumen INF. Transp'!G18</f>
        <v>0</v>
      </c>
      <c r="AQ20" s="134">
        <v>31</v>
      </c>
      <c r="AR20" s="139">
        <f>'[2]Dens-Industrial'!F15</f>
        <v>61.2</v>
      </c>
      <c r="AS20" s="57">
        <f>'[2]Dens Comercial'!F14</f>
        <v>260.6</v>
      </c>
      <c r="AT20" s="140">
        <f>'[2]DensServicio'!F14</f>
        <v>222.8</v>
      </c>
      <c r="AU20" s="129">
        <f>'[4]RSU tonxd'!F15</f>
        <v>75.959589</v>
      </c>
      <c r="AV20" s="54">
        <f>'[2]Dens-Industrial'!G15</f>
        <v>1.0693598693004605</v>
      </c>
      <c r="AW20" s="55">
        <v>0</v>
      </c>
      <c r="AX20" s="141">
        <f>'[3]EV-Distritos (2)'!I13</f>
        <v>0.9370199692780338</v>
      </c>
      <c r="AY20" s="142">
        <v>105.7</v>
      </c>
      <c r="AZ20" s="134">
        <v>0</v>
      </c>
      <c r="BA20" s="30"/>
      <c r="BB20" s="58"/>
      <c r="BC20" s="12"/>
      <c r="BD20" s="58"/>
      <c r="BE20" s="13"/>
      <c r="BF20" s="58"/>
      <c r="BG20" s="58"/>
      <c r="BH20" s="58"/>
      <c r="BI20" s="58"/>
      <c r="BJ20" s="58"/>
      <c r="BK20" s="58"/>
      <c r="BL20" s="58"/>
      <c r="BM20" s="58"/>
      <c r="BN20" s="58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</row>
    <row r="21" spans="1:101" s="6" customFormat="1" ht="24.75" customHeight="1">
      <c r="A21" s="111" t="s">
        <v>21</v>
      </c>
      <c r="B21" s="67" t="s">
        <v>114</v>
      </c>
      <c r="C21" s="66">
        <v>824.89422883203</v>
      </c>
      <c r="D21" s="112">
        <v>102047.3717778009</v>
      </c>
      <c r="E21" s="212">
        <v>0</v>
      </c>
      <c r="F21" s="213">
        <v>0.26</v>
      </c>
      <c r="G21" s="213">
        <v>3.0821139662146084</v>
      </c>
      <c r="H21" s="214">
        <v>0</v>
      </c>
      <c r="I21" s="215">
        <v>19.4</v>
      </c>
      <c r="J21" s="215">
        <v>17.3</v>
      </c>
      <c r="K21" s="216">
        <v>0</v>
      </c>
      <c r="L21" s="216">
        <v>0</v>
      </c>
      <c r="M21" s="217">
        <v>0</v>
      </c>
      <c r="N21" s="119">
        <v>10.9</v>
      </c>
      <c r="O21" s="120">
        <f>'[1]Tot Hosp'!C15</f>
        <v>2</v>
      </c>
      <c r="P21" s="129">
        <v>46.3</v>
      </c>
      <c r="Q21" s="54">
        <v>50.9</v>
      </c>
      <c r="R21" s="54">
        <v>0.9</v>
      </c>
      <c r="S21" s="54">
        <v>0.3</v>
      </c>
      <c r="T21" s="54">
        <v>0.08</v>
      </c>
      <c r="U21" s="54">
        <v>0.93</v>
      </c>
      <c r="V21" s="54">
        <v>73.9</v>
      </c>
      <c r="W21" s="54">
        <v>16.5</v>
      </c>
      <c r="X21" s="54">
        <v>9.6</v>
      </c>
      <c r="Y21" s="52">
        <v>0.2</v>
      </c>
      <c r="Z21" s="130">
        <v>0.8</v>
      </c>
      <c r="AA21" s="132">
        <f t="shared" si="0"/>
        <v>123.70964447440741</v>
      </c>
      <c r="AB21" s="54">
        <f>'[2]DensServicio'!K15</f>
        <v>1.9068181818181817</v>
      </c>
      <c r="AC21" s="54">
        <f>'[2]Dens Comercial'!K15</f>
        <v>2.606818181818182</v>
      </c>
      <c r="AD21" s="54">
        <f>'[2]Dens-Industrial'!K16</f>
        <v>0.8454545454545455</v>
      </c>
      <c r="AE21" s="130">
        <f>'[3]EV-Distritos (2)'!H14</f>
        <v>1.138984867772471</v>
      </c>
      <c r="AF21" s="119">
        <f>'[1]Tot Esc'!C18</f>
        <v>20</v>
      </c>
      <c r="AG21" s="55">
        <f>'[1]Centros Culturales'!K16</f>
        <v>1</v>
      </c>
      <c r="AH21" s="134">
        <v>2</v>
      </c>
      <c r="AI21" s="138">
        <f>'[1]Resumen INF. Transp'!C15</f>
        <v>3</v>
      </c>
      <c r="AJ21" s="56">
        <v>10</v>
      </c>
      <c r="AK21" s="56">
        <v>6.5</v>
      </c>
      <c r="AL21" s="55">
        <f>'[1]Nº Red Vial'!C15</f>
        <v>30177</v>
      </c>
      <c r="AM21" s="55">
        <v>83773</v>
      </c>
      <c r="AN21" s="55">
        <f>'[1]Nº Red Vial'!D15</f>
        <v>900</v>
      </c>
      <c r="AO21" s="218">
        <v>0</v>
      </c>
      <c r="AP21" s="218">
        <v>0</v>
      </c>
      <c r="AQ21" s="134">
        <v>45</v>
      </c>
      <c r="AR21" s="139">
        <f>'[2]Dens-Industrial'!F16</f>
        <v>744</v>
      </c>
      <c r="AS21" s="57">
        <f>'[2]Dens Comercial'!F15</f>
        <v>2294</v>
      </c>
      <c r="AT21" s="140">
        <f>'[2]DensServicio'!F15</f>
        <v>1678</v>
      </c>
      <c r="AU21" s="129">
        <f>'[4]RSU tonxd'!F16</f>
        <v>86.19517499999999</v>
      </c>
      <c r="AV21" s="54">
        <f>'[2]Dens-Industrial'!G16</f>
        <v>13.000061156201676</v>
      </c>
      <c r="AW21" s="55">
        <v>0</v>
      </c>
      <c r="AX21" s="141">
        <f>'[3]EV-Distritos (2)'!I14</f>
        <v>1.3522727272727273</v>
      </c>
      <c r="AY21" s="142">
        <v>335.4</v>
      </c>
      <c r="AZ21" s="134">
        <v>0</v>
      </c>
      <c r="BA21" s="30"/>
      <c r="BB21" s="58"/>
      <c r="BC21" s="12"/>
      <c r="BD21" s="58"/>
      <c r="BE21" s="13"/>
      <c r="BF21" s="58"/>
      <c r="BG21" s="58"/>
      <c r="BH21" s="58"/>
      <c r="BI21" s="58"/>
      <c r="BJ21" s="58"/>
      <c r="BK21" s="58"/>
      <c r="BL21" s="58"/>
      <c r="BM21" s="58"/>
      <c r="BN21" s="58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</row>
    <row r="22" spans="1:101" s="6" customFormat="1" ht="24.75" customHeight="1" thickBot="1">
      <c r="A22" s="143" t="s">
        <v>22</v>
      </c>
      <c r="B22" s="144" t="s">
        <v>115</v>
      </c>
      <c r="C22" s="145">
        <v>143</v>
      </c>
      <c r="D22" s="146">
        <v>8995.15950944838</v>
      </c>
      <c r="E22" s="147">
        <f>'[1]Carac.demog y socioec'!G18</f>
        <v>6.6</v>
      </c>
      <c r="F22" s="148">
        <v>0.12</v>
      </c>
      <c r="G22" s="148">
        <f>'[1]viv y saneam sociodemo borrador'!$H$18</f>
        <v>2.972724338282763</v>
      </c>
      <c r="H22" s="149">
        <f>'[1]Carac.demog y socioec'!D18</f>
        <v>0.9</v>
      </c>
      <c r="I22" s="150">
        <v>21.4</v>
      </c>
      <c r="J22" s="150">
        <v>15.8</v>
      </c>
      <c r="K22" s="151">
        <f>'[1]Carac.demog y socioec'!K18</f>
        <v>24.871352804523475</v>
      </c>
      <c r="L22" s="151">
        <f>'[1]Carac.demog y socioec'!L18</f>
        <v>32.993537201272105</v>
      </c>
      <c r="M22" s="152">
        <f>'[1]Carac.demog y socioec'!M18</f>
        <v>33.61044957117601</v>
      </c>
      <c r="N22" s="147">
        <v>9.9</v>
      </c>
      <c r="O22" s="152">
        <f>'[1]Tot Hosp'!C16</f>
        <v>1</v>
      </c>
      <c r="P22" s="153">
        <v>49.2</v>
      </c>
      <c r="Q22" s="150">
        <v>43.1</v>
      </c>
      <c r="R22" s="150">
        <v>1.188</v>
      </c>
      <c r="S22" s="150">
        <v>0.16</v>
      </c>
      <c r="T22" s="150">
        <v>4.78</v>
      </c>
      <c r="U22" s="150">
        <v>1.17</v>
      </c>
      <c r="V22" s="150">
        <v>75.4</v>
      </c>
      <c r="W22" s="150">
        <v>13.1</v>
      </c>
      <c r="X22" s="150">
        <v>11.5</v>
      </c>
      <c r="Y22" s="148">
        <v>3.8</v>
      </c>
      <c r="Z22" s="154">
        <v>6.3</v>
      </c>
      <c r="AA22" s="155">
        <f t="shared" si="0"/>
        <v>62.903213352785876</v>
      </c>
      <c r="AB22" s="150">
        <f>'[2]DensServicio'!K16</f>
        <v>2.687450980392157</v>
      </c>
      <c r="AC22" s="150">
        <f>'[2]Dens Comercial'!K16</f>
        <v>4.852941176470588</v>
      </c>
      <c r="AD22" s="150">
        <f>'[2]Dens-Industrial'!K17</f>
        <v>1.4709803921568627</v>
      </c>
      <c r="AE22" s="154">
        <f>'[3]EV-Distritos (2)'!H15</f>
        <v>9.772517509093872</v>
      </c>
      <c r="AF22" s="147">
        <f>'[1]Tot Esc'!C19</f>
        <v>3</v>
      </c>
      <c r="AG22" s="149">
        <f>'[1]Centros Culturales'!K17</f>
        <v>0</v>
      </c>
      <c r="AH22" s="156">
        <v>1</v>
      </c>
      <c r="AI22" s="157">
        <f>'[1]Resumen INF. Transp'!C16</f>
        <v>4</v>
      </c>
      <c r="AJ22" s="158">
        <v>3</v>
      </c>
      <c r="AK22" s="158">
        <v>0</v>
      </c>
      <c r="AL22" s="149">
        <f>'[1]Nº Red Vial'!C16</f>
        <v>0</v>
      </c>
      <c r="AM22" s="149">
        <v>0</v>
      </c>
      <c r="AN22" s="149">
        <f>'[1]Nº Red Vial'!D16</f>
        <v>0</v>
      </c>
      <c r="AO22" s="219">
        <v>0</v>
      </c>
      <c r="AP22" s="219">
        <v>0</v>
      </c>
      <c r="AQ22" s="156">
        <v>26</v>
      </c>
      <c r="AR22" s="159">
        <f>'[2]Dens-Industrial'!F17</f>
        <v>225.06</v>
      </c>
      <c r="AS22" s="160">
        <f>'[2]Dens Comercial'!F16</f>
        <v>742.5</v>
      </c>
      <c r="AT22" s="161">
        <f>'[2]DensServicio'!F16</f>
        <v>411.18</v>
      </c>
      <c r="AU22" s="153">
        <f>'[4]RSU tonxd'!F17</f>
        <v>8.012265000000001</v>
      </c>
      <c r="AV22" s="150">
        <f>'[2]Dens-Industrial'!G17</f>
        <v>3.9325184997510068</v>
      </c>
      <c r="AW22" s="149">
        <v>0</v>
      </c>
      <c r="AX22" s="162">
        <f>'[3]EV-Distritos (2)'!I15</f>
        <v>33.98692810457516</v>
      </c>
      <c r="AY22" s="163">
        <v>0</v>
      </c>
      <c r="AZ22" s="156">
        <v>0</v>
      </c>
      <c r="BA22" s="30"/>
      <c r="BB22" s="227"/>
      <c r="BC22" s="59"/>
      <c r="BD22" s="59"/>
      <c r="BE22" s="13"/>
      <c r="BF22" s="58"/>
      <c r="BG22" s="58"/>
      <c r="BH22" s="58"/>
      <c r="BI22" s="58"/>
      <c r="BJ22" s="58"/>
      <c r="BK22" s="58"/>
      <c r="BL22" s="58"/>
      <c r="BM22" s="58"/>
      <c r="BN22" s="58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</row>
    <row r="23" spans="1:101" s="6" customFormat="1" ht="24.75" customHeight="1">
      <c r="A23" s="229" t="s">
        <v>116</v>
      </c>
      <c r="B23" s="164" t="s">
        <v>117</v>
      </c>
      <c r="C23" s="165">
        <f>SUM(C12:C22)</f>
        <v>5117.580889759885</v>
      </c>
      <c r="D23" s="166">
        <f>SUM(D12:D22)</f>
        <v>986570</v>
      </c>
      <c r="E23" s="167">
        <v>5.7</v>
      </c>
      <c r="F23" s="168">
        <v>0.87</v>
      </c>
      <c r="G23" s="168">
        <f>'[7]Cuadro 14'!$E$22</f>
        <v>2.867029847870672</v>
      </c>
      <c r="H23" s="169">
        <v>1.8</v>
      </c>
      <c r="I23" s="170">
        <v>18.6</v>
      </c>
      <c r="J23" s="170">
        <v>16.6</v>
      </c>
      <c r="K23" s="170">
        <f>'[1]Carac.demog y socioec'!K18</f>
        <v>24.871352804523475</v>
      </c>
      <c r="L23" s="170">
        <f>'[1]Carac.demog y socioec'!L18</f>
        <v>32.993537201272105</v>
      </c>
      <c r="M23" s="171">
        <f>'[1]Carac.demog y socioec'!M18</f>
        <v>33.61044957117601</v>
      </c>
      <c r="N23" s="172">
        <v>8.94</v>
      </c>
      <c r="O23" s="173">
        <f>'[1]Tot Hosp'!C18</f>
        <v>68</v>
      </c>
      <c r="P23" s="167">
        <f>'[1]Viv saneam Cuenca'!G20</f>
        <v>17.79746566240579</v>
      </c>
      <c r="Q23" s="170">
        <f>'[1]Viv saneam Cuenca'!I20</f>
        <v>79.13111477256557</v>
      </c>
      <c r="R23" s="170">
        <f>'[1]Viv saneam Cuenca'!K20</f>
        <v>0.4157613581800419</v>
      </c>
      <c r="S23" s="170">
        <f>'[1]Viv saneam Cuenca'!M20</f>
        <v>0.900804096318771</v>
      </c>
      <c r="T23" s="170">
        <f>'[1]Viv saneam Cuenca'!O20</f>
        <v>0.18148668861203904</v>
      </c>
      <c r="U23" s="170">
        <f>'[1]Viv saneam Cuenca'!Q20</f>
        <v>1.241476371219933</v>
      </c>
      <c r="V23" s="170">
        <v>68.7</v>
      </c>
      <c r="W23" s="170">
        <v>20.6</v>
      </c>
      <c r="X23" s="170">
        <v>10.7</v>
      </c>
      <c r="Y23" s="170">
        <v>1.8</v>
      </c>
      <c r="Z23" s="171">
        <v>4.4</v>
      </c>
      <c r="AA23" s="174">
        <f>(D23/C23)</f>
        <v>192.78053854978526</v>
      </c>
      <c r="AB23" s="170">
        <v>4.1</v>
      </c>
      <c r="AC23" s="170">
        <f>'[2]Dens Comercial'!K17</f>
        <v>3.8727918093737976</v>
      </c>
      <c r="AD23" s="170">
        <v>1</v>
      </c>
      <c r="AE23" s="171">
        <f>'[3]EV-Distritos (2)'!$H$16</f>
        <v>7.996408912452647</v>
      </c>
      <c r="AF23" s="175">
        <v>135</v>
      </c>
      <c r="AG23" s="176">
        <f>'[1]Centros Culturales'!K19</f>
        <v>21</v>
      </c>
      <c r="AH23" s="173">
        <f>SUM(AH12:AH22)</f>
        <v>68</v>
      </c>
      <c r="AI23" s="175">
        <f>SUM(AI12:AI22)</f>
        <v>34</v>
      </c>
      <c r="AJ23" s="176">
        <f>SUM(AJ12:AJ22)</f>
        <v>95</v>
      </c>
      <c r="AK23" s="170">
        <f>SUM(AK12:AK22)</f>
        <v>44.4</v>
      </c>
      <c r="AL23" s="176">
        <f>SUM(AL12:AL22)</f>
        <v>205253</v>
      </c>
      <c r="AM23" s="176">
        <v>574496.8769329613</v>
      </c>
      <c r="AN23" s="176">
        <f>SUM(AN12:AN22)</f>
        <v>6254</v>
      </c>
      <c r="AO23" s="176">
        <v>18</v>
      </c>
      <c r="AP23" s="176">
        <v>11</v>
      </c>
      <c r="AQ23" s="173">
        <f>SUM(AQ12:AQ22)</f>
        <v>389</v>
      </c>
      <c r="AR23" s="175">
        <f>'[2]Dens-Industrial'!F18</f>
        <v>5723.05</v>
      </c>
      <c r="AS23" s="176">
        <f>'[2]Dens Comercial'!F17</f>
        <v>21145.055999999997</v>
      </c>
      <c r="AT23" s="173">
        <f>'[2]DensServicio'!F17</f>
        <v>24169.154</v>
      </c>
      <c r="AU23" s="175">
        <f>'[4]RSU tonxd'!F18</f>
        <v>842.6771996627272</v>
      </c>
      <c r="AV23" s="170">
        <v>11</v>
      </c>
      <c r="AW23" s="170">
        <v>0</v>
      </c>
      <c r="AX23" s="171">
        <f>'[3]EV-Distritos (2)'!$I$16</f>
        <v>20.70917049762816</v>
      </c>
      <c r="AY23" s="167">
        <f>SUM(AY12:AY22)</f>
        <v>1806.5</v>
      </c>
      <c r="AZ23" s="171">
        <f>SUM(AZ12:AZ22)</f>
        <v>299.41297199999997</v>
      </c>
      <c r="BA23" s="30"/>
      <c r="BB23" s="227"/>
      <c r="BC23" s="59"/>
      <c r="BD23" s="59"/>
      <c r="BE23" s="13"/>
      <c r="BF23" s="58"/>
      <c r="BG23" s="58"/>
      <c r="BH23" s="58"/>
      <c r="BI23" s="58"/>
      <c r="BJ23" s="58"/>
      <c r="BK23" s="58"/>
      <c r="BL23" s="58"/>
      <c r="BM23" s="58"/>
      <c r="BN23" s="58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</row>
    <row r="24" spans="1:57" s="20" customFormat="1" ht="24.75" customHeight="1" thickBot="1">
      <c r="A24" s="230"/>
      <c r="B24" s="113" t="s">
        <v>118</v>
      </c>
      <c r="C24" s="114">
        <v>20000</v>
      </c>
      <c r="D24" s="115">
        <v>2965403</v>
      </c>
      <c r="E24" s="121">
        <v>9.2</v>
      </c>
      <c r="F24" s="122">
        <v>0.96</v>
      </c>
      <c r="G24" s="122">
        <v>2.9351231179663304</v>
      </c>
      <c r="H24" s="123">
        <v>1.2</v>
      </c>
      <c r="I24" s="124">
        <v>19.1</v>
      </c>
      <c r="J24" s="124">
        <v>16.3</v>
      </c>
      <c r="K24" s="124">
        <f>'[1]Carac.demog y socioec'!K19</f>
        <v>23.10127830854693</v>
      </c>
      <c r="L24" s="124">
        <f>'[1]Carac.demog y socioec'!L19</f>
        <v>32.83971858125186</v>
      </c>
      <c r="M24" s="125">
        <f>'[1]Carac.demog y socioec'!M19</f>
        <v>35.20614230173774</v>
      </c>
      <c r="N24" s="121">
        <v>10.3</v>
      </c>
      <c r="O24" s="126">
        <f>'[1]Tot Hosp'!C19</f>
        <v>189</v>
      </c>
      <c r="P24" s="121">
        <f>'[1]Viv saneam Cuenca'!G21</f>
        <v>20.6766632935717</v>
      </c>
      <c r="Q24" s="124">
        <f>'[1]Viv saneam Cuenca'!I21</f>
        <v>74.98686537262478</v>
      </c>
      <c r="R24" s="124">
        <f>'[1]Viv saneam Cuenca'!K21</f>
        <v>0.5324379299418397</v>
      </c>
      <c r="S24" s="124">
        <f>'[1]Viv saneam Cuenca'!M21</f>
        <v>1.2760520478775055</v>
      </c>
      <c r="T24" s="124">
        <f>'[1]Viv saneam Cuenca'!O21</f>
        <v>1.1736326188504902</v>
      </c>
      <c r="U24" s="124">
        <f>'[1]Viv saneam Cuenca'!Q21</f>
        <v>1.354348737133687</v>
      </c>
      <c r="V24" s="124">
        <v>68.2</v>
      </c>
      <c r="W24" s="124">
        <v>20.7</v>
      </c>
      <c r="X24" s="124">
        <v>11.1</v>
      </c>
      <c r="Y24" s="124">
        <v>1.6</v>
      </c>
      <c r="Z24" s="125">
        <v>3.1</v>
      </c>
      <c r="AA24" s="133">
        <f>(D24/C24)</f>
        <v>148.27015</v>
      </c>
      <c r="AB24" s="124">
        <v>4.1</v>
      </c>
      <c r="AC24" s="124">
        <v>3.18</v>
      </c>
      <c r="AD24" s="124">
        <v>0.8</v>
      </c>
      <c r="AE24" s="125"/>
      <c r="AF24" s="135">
        <v>430</v>
      </c>
      <c r="AG24" s="136">
        <f>'[1]Centros Culturales'!K20</f>
        <v>179</v>
      </c>
      <c r="AH24" s="137">
        <v>189</v>
      </c>
      <c r="AI24" s="121"/>
      <c r="AJ24" s="124"/>
      <c r="AK24" s="124"/>
      <c r="AL24" s="124"/>
      <c r="AM24" s="124"/>
      <c r="AN24" s="124"/>
      <c r="AO24" s="136">
        <v>42</v>
      </c>
      <c r="AP24" s="136">
        <v>80</v>
      </c>
      <c r="AQ24" s="125"/>
      <c r="AR24" s="135">
        <v>16244</v>
      </c>
      <c r="AS24" s="136">
        <v>64726</v>
      </c>
      <c r="AT24" s="137">
        <v>84180</v>
      </c>
      <c r="AU24" s="135">
        <f>'[4]Generac. Definitivo'!$I$117</f>
        <v>2615.485446</v>
      </c>
      <c r="AV24" s="124">
        <v>10</v>
      </c>
      <c r="AW24" s="124"/>
      <c r="AX24" s="125"/>
      <c r="AY24" s="121"/>
      <c r="AZ24" s="125"/>
      <c r="BA24" s="10"/>
      <c r="BB24" s="227"/>
      <c r="BC24" s="59"/>
      <c r="BD24" s="59"/>
      <c r="BE24" s="60"/>
    </row>
    <row r="25" spans="5:59" s="20" customFormat="1" ht="15" customHeight="1"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Q25" s="19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</row>
    <row r="26" spans="1:59" s="44" customFormat="1" ht="15" customHeight="1">
      <c r="A26" s="44" t="s">
        <v>145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I26" s="18"/>
      <c r="AJ26" s="18"/>
      <c r="AK26" s="18"/>
      <c r="AL26" s="18"/>
      <c r="AM26" s="18"/>
      <c r="AN26" s="18"/>
      <c r="AO26" s="18"/>
      <c r="AP26" s="18"/>
      <c r="AQ26" s="18"/>
      <c r="AR26" s="45"/>
      <c r="AS26" s="45"/>
      <c r="AT26" s="45"/>
      <c r="AU26" s="45"/>
      <c r="AV26" s="45"/>
      <c r="AW26" s="45"/>
      <c r="AX26" s="45"/>
      <c r="AY26" s="50"/>
      <c r="AZ26" s="45"/>
      <c r="BA26" s="45"/>
      <c r="BB26" s="45"/>
      <c r="BC26" s="45"/>
      <c r="BD26" s="45"/>
      <c r="BE26" s="45"/>
      <c r="BF26" s="45"/>
      <c r="BG26" s="45"/>
    </row>
    <row r="27" spans="1:59" s="44" customFormat="1" ht="15" customHeight="1">
      <c r="A27" s="45" t="s">
        <v>143</v>
      </c>
      <c r="B27" s="45"/>
      <c r="C27" s="45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</row>
    <row r="28" spans="1:59" s="44" customFormat="1" ht="15" customHeight="1">
      <c r="A28" s="6" t="s">
        <v>100</v>
      </c>
      <c r="B28" s="6"/>
      <c r="C28" s="6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I28" s="18"/>
      <c r="AJ28" s="18"/>
      <c r="AK28" s="18"/>
      <c r="AL28" s="18"/>
      <c r="AM28" s="18"/>
      <c r="AN28" s="18"/>
      <c r="AO28" s="18"/>
      <c r="AP28" s="18"/>
      <c r="AQ28" s="18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</row>
    <row r="29" spans="1:59" s="44" customFormat="1" ht="15" customHeight="1">
      <c r="A29" s="6" t="s">
        <v>144</v>
      </c>
      <c r="B29" s="6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I29" s="18"/>
      <c r="AJ29" s="18"/>
      <c r="AK29" s="18"/>
      <c r="AL29" s="18"/>
      <c r="AM29" s="18"/>
      <c r="AN29" s="18"/>
      <c r="AO29" s="18"/>
      <c r="AP29" s="18"/>
      <c r="AQ29" s="18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</row>
    <row r="30" spans="1:59" s="20" customFormat="1" ht="15" customHeight="1">
      <c r="A30" s="7"/>
      <c r="B30" s="7"/>
      <c r="C30" s="10"/>
      <c r="D30" s="10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I30" s="19"/>
      <c r="AJ30" s="19"/>
      <c r="AK30" s="19"/>
      <c r="AL30" s="19"/>
      <c r="AM30" s="19"/>
      <c r="AN30" s="19"/>
      <c r="AO30" s="19"/>
      <c r="AP30" s="19"/>
      <c r="AQ30" s="19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</row>
    <row r="31" spans="1:59" s="24" customFormat="1" ht="15" customHeight="1">
      <c r="A31" s="46" t="s">
        <v>146</v>
      </c>
      <c r="B31" s="46"/>
      <c r="C31" s="46"/>
      <c r="D31" s="43"/>
      <c r="E31" s="43"/>
      <c r="F31" s="43"/>
      <c r="H31" s="43"/>
      <c r="I31" s="43"/>
      <c r="J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I31" s="43"/>
      <c r="AJ31" s="43"/>
      <c r="AK31" s="43"/>
      <c r="AL31" s="43"/>
      <c r="AM31" s="43"/>
      <c r="AN31" s="43"/>
      <c r="AO31" s="43"/>
      <c r="AP31" s="43"/>
      <c r="AQ31" s="43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</row>
    <row r="32" spans="1:59" s="20" customFormat="1" ht="15" customHeight="1">
      <c r="A32" s="7"/>
      <c r="B32" s="7"/>
      <c r="C32" s="10"/>
      <c r="D32" s="10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I32" s="19"/>
      <c r="AJ32" s="19"/>
      <c r="AK32" s="19"/>
      <c r="AL32" s="19"/>
      <c r="AM32" s="19"/>
      <c r="AN32" s="19"/>
      <c r="AO32" s="19"/>
      <c r="AP32" s="19"/>
      <c r="AQ32" s="19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</row>
    <row r="33" spans="1:59" s="20" customFormat="1" ht="15" customHeight="1">
      <c r="A33" s="7"/>
      <c r="B33" s="7"/>
      <c r="C33" s="10"/>
      <c r="D33" s="10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I33" s="19"/>
      <c r="AJ33" s="19"/>
      <c r="AK33" s="19"/>
      <c r="AL33" s="19"/>
      <c r="AM33" s="19"/>
      <c r="AN33" s="19"/>
      <c r="AO33" s="19"/>
      <c r="AP33" s="19"/>
      <c r="AQ33" s="19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</row>
    <row r="35" spans="1:59" s="20" customFormat="1" ht="13.5" customHeight="1">
      <c r="A35" s="24"/>
      <c r="B35" s="24"/>
      <c r="C35" s="24"/>
      <c r="D35" s="24"/>
      <c r="G35" s="7"/>
      <c r="K35" s="7"/>
      <c r="L35" s="7"/>
      <c r="M35" s="7"/>
      <c r="N35" s="7"/>
      <c r="O35" s="7"/>
      <c r="AK35" s="7"/>
      <c r="AL35" s="7"/>
      <c r="AM35" s="7"/>
      <c r="AN35" s="7"/>
      <c r="AO35" s="7"/>
      <c r="AP35" s="7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</row>
    <row r="36" spans="1:99" s="21" customFormat="1" ht="6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22"/>
      <c r="AC36" s="22"/>
      <c r="AD36" s="22"/>
      <c r="AE36" s="22"/>
      <c r="AF36" s="22"/>
      <c r="AG36" s="22"/>
      <c r="AH36" s="22"/>
      <c r="AI36" s="42"/>
      <c r="AJ36" s="42"/>
      <c r="AK36" s="7"/>
      <c r="AL36" s="7"/>
      <c r="AM36" s="7"/>
      <c r="AN36" s="7"/>
      <c r="AO36" s="7"/>
      <c r="AP36" s="7"/>
      <c r="AQ36" s="7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</row>
    <row r="37" spans="4:59" s="7" customFormat="1" ht="12.75">
      <c r="D37" s="24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</row>
    <row r="38" spans="44:59" s="7" customFormat="1" ht="12.75"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</row>
    <row r="39" spans="44:59" s="7" customFormat="1" ht="12.75"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</row>
    <row r="40" spans="44:59" s="7" customFormat="1" ht="12.75"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</row>
    <row r="41" spans="44:59" s="7" customFormat="1" ht="6.75" customHeight="1"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</row>
    <row r="42" spans="44:59" s="7" customFormat="1" ht="12.75"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</row>
    <row r="43" spans="44:59" s="7" customFormat="1" ht="6" customHeight="1"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</row>
    <row r="44" spans="44:59" s="7" customFormat="1" ht="12.75"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</row>
    <row r="45" spans="44:59" s="7" customFormat="1" ht="12.75"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</row>
    <row r="46" spans="44:59" ht="12.75"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</row>
    <row r="47" spans="44:59" ht="12.75"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</row>
    <row r="48" spans="44:59" ht="12.75"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</row>
    <row r="49" spans="44:59" ht="12.75"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</row>
    <row r="50" spans="44:59" ht="12.75"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</row>
    <row r="51" spans="44:59" ht="12.75"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</row>
    <row r="52" spans="44:59" ht="12.75"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</row>
    <row r="53" spans="44:59" ht="12.75"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</row>
  </sheetData>
  <mergeCells count="40">
    <mergeCell ref="BB22:BB24"/>
    <mergeCell ref="A5:AZ7"/>
    <mergeCell ref="AR8:AT8"/>
    <mergeCell ref="AA8:AE8"/>
    <mergeCell ref="AU8:AX8"/>
    <mergeCell ref="E8:M8"/>
    <mergeCell ref="A8:D10"/>
    <mergeCell ref="K9:M9"/>
    <mergeCell ref="V9:X9"/>
    <mergeCell ref="H9:H10"/>
    <mergeCell ref="AI10:AJ10"/>
    <mergeCell ref="AG9:AG10"/>
    <mergeCell ref="E9:G9"/>
    <mergeCell ref="AX9:AX10"/>
    <mergeCell ref="AW9:AW10"/>
    <mergeCell ref="AU9:AU10"/>
    <mergeCell ref="AS9:AS10"/>
    <mergeCell ref="AT9:AT10"/>
    <mergeCell ref="AV9:AV10"/>
    <mergeCell ref="Y9:Z9"/>
    <mergeCell ref="AF9:AF10"/>
    <mergeCell ref="N8:O8"/>
    <mergeCell ref="AY9:AZ9"/>
    <mergeCell ref="AY8:AZ8"/>
    <mergeCell ref="AR9:AR10"/>
    <mergeCell ref="AI8:AQ8"/>
    <mergeCell ref="AF8:AH8"/>
    <mergeCell ref="O9:O10"/>
    <mergeCell ref="P9:U9"/>
    <mergeCell ref="P8:Z8"/>
    <mergeCell ref="AX1:AZ1"/>
    <mergeCell ref="A23:A24"/>
    <mergeCell ref="AB11:AD11"/>
    <mergeCell ref="AR11:AT11"/>
    <mergeCell ref="N9:N10"/>
    <mergeCell ref="I9:J9"/>
    <mergeCell ref="AH9:AH10"/>
    <mergeCell ref="AA9:AE9"/>
    <mergeCell ref="AI9:AN9"/>
    <mergeCell ref="AO9:AQ9"/>
  </mergeCells>
  <printOptions horizontalCentered="1"/>
  <pageMargins left="0.5905511811023623" right="0.75" top="1.86" bottom="1" header="0" footer="0.3937007874015748"/>
  <pageSetup fitToHeight="1" fitToWidth="1" horizontalDpi="300" verticalDpi="300" orientation="landscape" paperSize="5" scale="52" r:id="rId3"/>
  <headerFooter alignWithMargins="0">
    <oddFooter>&amp;C&amp;G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F67"/>
  <sheetViews>
    <sheetView tabSelected="1" workbookViewId="0" topLeftCell="A1">
      <selection activeCell="C3" sqref="C3"/>
    </sheetView>
  </sheetViews>
  <sheetFormatPr defaultColWidth="11.421875" defaultRowHeight="12.75"/>
  <cols>
    <col min="1" max="1" width="8.421875" style="1" customWidth="1"/>
    <col min="2" max="2" width="13.8515625" style="1" customWidth="1"/>
    <col min="3" max="3" width="7.421875" style="1" customWidth="1"/>
    <col min="4" max="4" width="6.140625" style="1" customWidth="1"/>
    <col min="5" max="5" width="5.28125" style="1" customWidth="1"/>
    <col min="6" max="6" width="5.8515625" style="1" customWidth="1"/>
    <col min="7" max="7" width="6.28125" style="1" customWidth="1"/>
    <col min="8" max="8" width="8.421875" style="1" customWidth="1"/>
    <col min="9" max="9" width="8.00390625" style="1" customWidth="1"/>
    <col min="10" max="10" width="7.421875" style="1" customWidth="1"/>
    <col min="11" max="11" width="7.28125" style="1" customWidth="1"/>
    <col min="12" max="12" width="6.140625" style="1" customWidth="1"/>
    <col min="13" max="13" width="6.7109375" style="1" customWidth="1"/>
    <col min="14" max="17" width="6.57421875" style="1" customWidth="1"/>
    <col min="18" max="18" width="6.7109375" style="1" customWidth="1"/>
    <col min="19" max="19" width="6.421875" style="1" customWidth="1"/>
    <col min="20" max="20" width="6.140625" style="1" customWidth="1"/>
    <col min="21" max="21" width="6.8515625" style="1" customWidth="1"/>
    <col min="22" max="23" width="6.57421875" style="1" customWidth="1"/>
    <col min="24" max="24" width="7.00390625" style="1" customWidth="1"/>
    <col min="25" max="26" width="8.421875" style="1" customWidth="1"/>
    <col min="27" max="27" width="8.421875" style="1" bestFit="1" customWidth="1"/>
    <col min="28" max="28" width="7.57421875" style="1" customWidth="1"/>
    <col min="29" max="29" width="7.28125" style="1" customWidth="1"/>
    <col min="30" max="30" width="3.28125" style="1" customWidth="1"/>
    <col min="31" max="31" width="3.8515625" style="1" customWidth="1"/>
    <col min="32" max="16384" width="11.57421875" style="1" customWidth="1"/>
  </cols>
  <sheetData>
    <row r="1" spans="28:29" ht="15">
      <c r="AB1" s="258" t="s">
        <v>201</v>
      </c>
      <c r="AC1" s="258"/>
    </row>
    <row r="2" ht="15">
      <c r="A2" s="33" t="s">
        <v>181</v>
      </c>
    </row>
    <row r="4" ht="15">
      <c r="A4" s="33" t="s">
        <v>182</v>
      </c>
    </row>
    <row r="5" spans="2:30" s="49" customFormat="1" ht="15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266"/>
      <c r="AC5" s="266"/>
      <c r="AD5" s="33"/>
    </row>
    <row r="6" spans="1:30" s="3" customFormat="1" ht="5.25" customHeight="1">
      <c r="A6" s="221" t="s">
        <v>200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"/>
    </row>
    <row r="7" spans="1:30" s="5" customFormat="1" ht="13.5" customHeight="1">
      <c r="A7" s="221"/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4"/>
    </row>
    <row r="8" spans="1:30" s="3" customFormat="1" ht="5.25" customHeight="1">
      <c r="A8" s="221"/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"/>
    </row>
    <row r="9" spans="1:35" s="7" customFormat="1" ht="20.25" customHeight="1">
      <c r="A9" s="268" t="s">
        <v>86</v>
      </c>
      <c r="B9" s="268"/>
      <c r="C9" s="268" t="s">
        <v>5</v>
      </c>
      <c r="D9" s="268"/>
      <c r="E9" s="268"/>
      <c r="F9" s="268"/>
      <c r="G9" s="268"/>
      <c r="H9" s="268" t="s">
        <v>6</v>
      </c>
      <c r="I9" s="268"/>
      <c r="J9" s="268"/>
      <c r="K9" s="268" t="s">
        <v>128</v>
      </c>
      <c r="L9" s="268"/>
      <c r="M9" s="68" t="s">
        <v>169</v>
      </c>
      <c r="N9" s="268" t="s">
        <v>98</v>
      </c>
      <c r="O9" s="268"/>
      <c r="P9" s="268"/>
      <c r="Q9" s="268" t="s">
        <v>105</v>
      </c>
      <c r="R9" s="268"/>
      <c r="S9" s="268"/>
      <c r="T9" s="268"/>
      <c r="U9" s="268" t="s">
        <v>174</v>
      </c>
      <c r="V9" s="268"/>
      <c r="W9" s="268"/>
      <c r="X9" s="268"/>
      <c r="Y9" s="268" t="s">
        <v>81</v>
      </c>
      <c r="Z9" s="268"/>
      <c r="AA9" s="267" t="s">
        <v>180</v>
      </c>
      <c r="AB9" s="267"/>
      <c r="AC9" s="267"/>
      <c r="AE9"/>
      <c r="AF9"/>
      <c r="AG9"/>
      <c r="AH9"/>
      <c r="AI9"/>
    </row>
    <row r="10" spans="1:35" s="8" customFormat="1" ht="15.75" customHeight="1">
      <c r="A10" s="256" t="s">
        <v>38</v>
      </c>
      <c r="B10" s="256"/>
      <c r="C10" s="259" t="s">
        <v>191</v>
      </c>
      <c r="D10" s="272" t="s">
        <v>27</v>
      </c>
      <c r="E10" s="272" t="s">
        <v>23</v>
      </c>
      <c r="F10" s="272" t="s">
        <v>192</v>
      </c>
      <c r="G10" s="259" t="s">
        <v>193</v>
      </c>
      <c r="H10" s="259" t="s">
        <v>194</v>
      </c>
      <c r="I10" s="259" t="s">
        <v>127</v>
      </c>
      <c r="J10" s="259" t="s">
        <v>195</v>
      </c>
      <c r="K10" s="259" t="s">
        <v>129</v>
      </c>
      <c r="L10" s="259" t="s">
        <v>130</v>
      </c>
      <c r="M10" s="263" t="s">
        <v>167</v>
      </c>
      <c r="N10" s="263" t="s">
        <v>0</v>
      </c>
      <c r="O10" s="263" t="s">
        <v>29</v>
      </c>
      <c r="P10" s="259" t="s">
        <v>132</v>
      </c>
      <c r="Q10" s="263" t="s">
        <v>164</v>
      </c>
      <c r="R10" s="264" t="s">
        <v>97</v>
      </c>
      <c r="S10" s="264"/>
      <c r="T10" s="264"/>
      <c r="U10" s="259" t="s">
        <v>196</v>
      </c>
      <c r="V10" s="259" t="s">
        <v>197</v>
      </c>
      <c r="W10" s="259" t="s">
        <v>74</v>
      </c>
      <c r="X10" s="259" t="s">
        <v>90</v>
      </c>
      <c r="Y10" s="259" t="s">
        <v>198</v>
      </c>
      <c r="Z10" s="259" t="s">
        <v>199</v>
      </c>
      <c r="AA10" s="259" t="s">
        <v>177</v>
      </c>
      <c r="AB10" s="259" t="s">
        <v>178</v>
      </c>
      <c r="AC10" s="259" t="s">
        <v>179</v>
      </c>
      <c r="AE10"/>
      <c r="AF10"/>
      <c r="AG10"/>
      <c r="AH10"/>
      <c r="AI10"/>
    </row>
    <row r="11" spans="1:36" s="8" customFormat="1" ht="27" customHeight="1">
      <c r="A11" s="256"/>
      <c r="B11" s="256"/>
      <c r="C11" s="259"/>
      <c r="D11" s="272"/>
      <c r="E11" s="272"/>
      <c r="F11" s="272"/>
      <c r="G11" s="259"/>
      <c r="H11" s="259"/>
      <c r="I11" s="259"/>
      <c r="J11" s="259"/>
      <c r="K11" s="259"/>
      <c r="L11" s="259"/>
      <c r="M11" s="263"/>
      <c r="N11" s="263"/>
      <c r="O11" s="263"/>
      <c r="P11" s="259"/>
      <c r="Q11" s="263"/>
      <c r="R11" s="72" t="s">
        <v>163</v>
      </c>
      <c r="S11" s="72" t="s">
        <v>162</v>
      </c>
      <c r="T11" s="73" t="s">
        <v>170</v>
      </c>
      <c r="U11" s="259"/>
      <c r="V11" s="259"/>
      <c r="W11" s="259"/>
      <c r="X11" s="259"/>
      <c r="Y11" s="259"/>
      <c r="Z11" s="259"/>
      <c r="AA11" s="259"/>
      <c r="AB11" s="259"/>
      <c r="AC11" s="259"/>
      <c r="AE11"/>
      <c r="AF11"/>
      <c r="AG11"/>
      <c r="AH11"/>
      <c r="AI11"/>
      <c r="AJ11"/>
    </row>
    <row r="12" spans="1:36" s="23" customFormat="1" ht="14.25" customHeight="1">
      <c r="A12" s="64" t="s">
        <v>37</v>
      </c>
      <c r="B12" s="64" t="s">
        <v>153</v>
      </c>
      <c r="C12" s="74" t="s">
        <v>26</v>
      </c>
      <c r="D12" s="75" t="s">
        <v>131</v>
      </c>
      <c r="E12" s="76" t="s">
        <v>26</v>
      </c>
      <c r="F12" s="74" t="s">
        <v>76</v>
      </c>
      <c r="G12" s="74" t="s">
        <v>76</v>
      </c>
      <c r="H12" s="74" t="s">
        <v>26</v>
      </c>
      <c r="I12" s="74" t="s">
        <v>26</v>
      </c>
      <c r="J12" s="74" t="s">
        <v>76</v>
      </c>
      <c r="K12" s="75" t="s">
        <v>131</v>
      </c>
      <c r="L12" s="74" t="s">
        <v>26</v>
      </c>
      <c r="M12" s="77" t="s">
        <v>26</v>
      </c>
      <c r="N12" s="77" t="s">
        <v>26</v>
      </c>
      <c r="O12" s="77" t="s">
        <v>26</v>
      </c>
      <c r="P12" s="77" t="s">
        <v>26</v>
      </c>
      <c r="Q12" s="77" t="s">
        <v>26</v>
      </c>
      <c r="R12" s="74" t="s">
        <v>26</v>
      </c>
      <c r="S12" s="74" t="s">
        <v>26</v>
      </c>
      <c r="T12" s="77" t="s">
        <v>26</v>
      </c>
      <c r="U12" s="78" t="s">
        <v>26</v>
      </c>
      <c r="V12" s="76" t="s">
        <v>76</v>
      </c>
      <c r="W12" s="76" t="s">
        <v>76</v>
      </c>
      <c r="X12" s="76" t="s">
        <v>26</v>
      </c>
      <c r="Y12" s="78" t="s">
        <v>76</v>
      </c>
      <c r="Z12" s="78" t="s">
        <v>26</v>
      </c>
      <c r="AA12" s="273" t="s">
        <v>82</v>
      </c>
      <c r="AB12" s="273"/>
      <c r="AC12" s="273"/>
      <c r="AE12"/>
      <c r="AF12"/>
      <c r="AG12"/>
      <c r="AH12"/>
      <c r="AI12"/>
      <c r="AJ12"/>
    </row>
    <row r="13" spans="1:136" s="9" customFormat="1" ht="15" customHeight="1">
      <c r="A13" s="261" t="s">
        <v>9</v>
      </c>
      <c r="B13" s="79" t="s">
        <v>83</v>
      </c>
      <c r="C13" s="80">
        <f>'[5]Sens Cant Pob(%)'!D8</f>
        <v>2.2743491765159103</v>
      </c>
      <c r="D13" s="80">
        <f>'[1]Carac.demog y socioec'!D6</f>
        <v>-5.9</v>
      </c>
      <c r="E13" s="97">
        <f>'[1]Carac.demog y socioec'!G6</f>
        <v>4.8</v>
      </c>
      <c r="F13" s="83">
        <f>'[5]Sens NSE'!H6</f>
        <v>21.27659574468085</v>
      </c>
      <c r="G13" s="98">
        <f>'[6]Sens Composición'!H5</f>
        <v>5.084745762711865</v>
      </c>
      <c r="H13" s="81">
        <f>'[5]Calid Viv'!F7</f>
        <v>9.68742844954007</v>
      </c>
      <c r="I13" s="82">
        <f>'Tabla 38-Matriz Caract Mald'!Q12</f>
        <v>95.10927628329303</v>
      </c>
      <c r="J13" s="83">
        <f>'[5]Sens Sanit.'!I6</f>
        <v>16.666666666666664</v>
      </c>
      <c r="K13" s="99">
        <v>9.2</v>
      </c>
      <c r="L13" s="99">
        <f>'[1]Tot Hosp'!$D$6</f>
        <v>4.411764705882353</v>
      </c>
      <c r="M13" s="99">
        <f>'[2]Dens Act Total'!$G$6</f>
        <v>6.786693684814729</v>
      </c>
      <c r="N13" s="98">
        <f>'[1]Tot Esc'!$D$9</f>
        <v>2.2222222222222223</v>
      </c>
      <c r="O13" s="98">
        <f>'[1]Centros Culturales'!$L$7</f>
        <v>4.761904761904762</v>
      </c>
      <c r="P13" s="98">
        <f>'[6]Tot Hosp'!D6</f>
        <v>4.411764705882353</v>
      </c>
      <c r="Q13" s="98">
        <v>3.6</v>
      </c>
      <c r="R13" s="97">
        <v>3.13</v>
      </c>
      <c r="S13" s="100">
        <f>'[1]Resumen INF. Transp'!G8</f>
        <v>0</v>
      </c>
      <c r="T13" s="99">
        <f>'[1]Tránsito '!$J$8</f>
        <v>5.655526992287918</v>
      </c>
      <c r="U13" s="98">
        <v>0</v>
      </c>
      <c r="V13" s="98">
        <f>'[4]Sens RSU'!F7</f>
        <v>2.328138740178585</v>
      </c>
      <c r="W13" s="101">
        <f>'[2]Dens-Industrial'!G7</f>
        <v>2.8584408663212795</v>
      </c>
      <c r="X13" s="102">
        <f>'[3]EV-Distritos (2)'!I5</f>
        <v>32.38015138772077</v>
      </c>
      <c r="Y13" s="99">
        <f>'[1]Áreas Inund'!G7</f>
        <v>18.118991596638654</v>
      </c>
      <c r="Z13" s="98">
        <f>'[1]Áreas Inund'!K7</f>
        <v>2.901386554621849</v>
      </c>
      <c r="AA13" s="271"/>
      <c r="AB13" s="269">
        <f>+(Y14*Y13+Z13*Z14+X14*X13+W14*W13+V14*V13+U14*U13+T14*T13+S14*S13+R14*R13+Q14*Q13+P14*P13+O14*O13+N14*N13+M14*M13+L14*L13+K14*K13+J14*J13+I14*I13+H14*H13+G14*G13+F14*F13+E14*E13+D14*D13+C14*C13)/100</f>
        <v>14.505690485990245</v>
      </c>
      <c r="AC13" s="270"/>
      <c r="AD13" s="6"/>
      <c r="AE13" s="45"/>
      <c r="AF13" s="45"/>
      <c r="AG13" s="45"/>
      <c r="AH13" s="45"/>
      <c r="AI13" s="45"/>
      <c r="AJ13" s="45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</row>
    <row r="14" spans="1:36" s="25" customFormat="1" ht="15" customHeight="1">
      <c r="A14" s="261"/>
      <c r="B14" s="79" t="s">
        <v>84</v>
      </c>
      <c r="C14" s="84">
        <v>1</v>
      </c>
      <c r="D14" s="85">
        <v>1</v>
      </c>
      <c r="E14" s="103">
        <v>1</v>
      </c>
      <c r="F14" s="103">
        <v>1</v>
      </c>
      <c r="G14" s="86">
        <v>1</v>
      </c>
      <c r="H14" s="84">
        <v>5</v>
      </c>
      <c r="I14" s="86">
        <v>10</v>
      </c>
      <c r="J14" s="85">
        <v>10</v>
      </c>
      <c r="K14" s="85">
        <v>5</v>
      </c>
      <c r="L14" s="103">
        <v>5</v>
      </c>
      <c r="M14" s="86">
        <v>5</v>
      </c>
      <c r="N14" s="103">
        <v>1</v>
      </c>
      <c r="O14" s="103">
        <v>1</v>
      </c>
      <c r="P14" s="86">
        <v>1</v>
      </c>
      <c r="Q14" s="86">
        <v>1</v>
      </c>
      <c r="R14" s="85">
        <v>1</v>
      </c>
      <c r="S14" s="85">
        <v>1</v>
      </c>
      <c r="T14" s="86">
        <v>1</v>
      </c>
      <c r="U14" s="103">
        <v>1</v>
      </c>
      <c r="V14" s="86">
        <v>1</v>
      </c>
      <c r="W14" s="103">
        <v>1</v>
      </c>
      <c r="X14" s="86">
        <v>1</v>
      </c>
      <c r="Y14" s="85">
        <v>5</v>
      </c>
      <c r="Z14" s="103">
        <v>1</v>
      </c>
      <c r="AA14" s="271"/>
      <c r="AB14" s="269"/>
      <c r="AC14" s="270"/>
      <c r="AE14" s="45"/>
      <c r="AF14" s="45"/>
      <c r="AG14" s="45"/>
      <c r="AH14" s="45"/>
      <c r="AI14" s="45"/>
      <c r="AJ14" s="45"/>
    </row>
    <row r="15" spans="1:36" s="15" customFormat="1" ht="15" customHeight="1">
      <c r="A15" s="261" t="s">
        <v>13</v>
      </c>
      <c r="B15" s="79" t="s">
        <v>83</v>
      </c>
      <c r="C15" s="83">
        <f>'[5]Sens Cant Pob(%)'!D9</f>
        <v>18.2055866336159</v>
      </c>
      <c r="D15" s="104">
        <f>'[1]Carac.demog y socioec'!D7</f>
        <v>1.2</v>
      </c>
      <c r="E15" s="104">
        <f>'[1]Carac.demog y socioec'!G7</f>
        <v>7.1</v>
      </c>
      <c r="F15" s="87">
        <f>'[5]Sens NSE'!H7</f>
        <v>10.638297872340425</v>
      </c>
      <c r="G15" s="98">
        <f>'[6]Sens Composición'!H6</f>
        <v>5.084745762711865</v>
      </c>
      <c r="H15" s="81">
        <f>'[5]Calid Viv'!$F$8</f>
        <v>9.75255028783047</v>
      </c>
      <c r="I15" s="82">
        <f>'Tabla 38-Matriz Caract Mald'!Q13</f>
        <v>92.27501220530363</v>
      </c>
      <c r="J15" s="87">
        <f>'[5]Sens Sanit.'!I7</f>
        <v>6.666666666666667</v>
      </c>
      <c r="K15" s="99">
        <v>7.95</v>
      </c>
      <c r="L15" s="105">
        <f>'[1]Tot Hosp'!$D$7</f>
        <v>19.11764705882353</v>
      </c>
      <c r="M15" s="105">
        <f>'[2]Dens Act Total'!$G$7</f>
        <v>21.57462945166333</v>
      </c>
      <c r="N15" s="99">
        <f>'[1]Tot Esc'!$D$10</f>
        <v>5.9259259259259265</v>
      </c>
      <c r="O15" s="105">
        <f>'[1]Centros Culturales'!$L$8</f>
        <v>19.047619047619047</v>
      </c>
      <c r="P15" s="105">
        <f>'[6]Tot Hosp'!D7</f>
        <v>19.11764705882353</v>
      </c>
      <c r="Q15" s="87">
        <v>5.4</v>
      </c>
      <c r="R15" s="100">
        <v>0</v>
      </c>
      <c r="S15" s="106">
        <v>9</v>
      </c>
      <c r="T15" s="105">
        <f>'[1]Tránsito '!$J$9</f>
        <v>11.825192802056556</v>
      </c>
      <c r="U15" s="98">
        <v>0</v>
      </c>
      <c r="V15" s="105">
        <f>'[4]Sens RSU'!F8</f>
        <v>18.072748892895376</v>
      </c>
      <c r="W15" s="102">
        <f>'[2]Dens-Industrial'!G8</f>
        <v>13.503289329990126</v>
      </c>
      <c r="X15" s="101">
        <f>'[3]EV-Distritos (2)'!I6</f>
        <v>1.3533834586466165</v>
      </c>
      <c r="Y15" s="98">
        <f>'[1]Áreas Inund'!G8</f>
        <v>2.6906015037593987</v>
      </c>
      <c r="Z15" s="98">
        <v>0</v>
      </c>
      <c r="AA15" s="265">
        <f>+(Y16*Y15+Z15*Z16+X16*X15+W16*W15+V16*V15+U16*U15+T16*T15+S16*S15+R16*R15+Q16*Q15+P16*P15+O16*O15+N16*N15+M16*M15+L16*L15+K16*K15+J16*J15+I16*I15+H16*H15+G16*G15+F16*F15+E16*E15+D16*D15+C16*C15)/100</f>
        <v>26.66870110424665</v>
      </c>
      <c r="AB15" s="270"/>
      <c r="AC15" s="270"/>
      <c r="AD15" s="6"/>
      <c r="AE15" s="45"/>
      <c r="AF15" s="45"/>
      <c r="AG15" s="45"/>
      <c r="AH15" s="45"/>
      <c r="AI15" s="45"/>
      <c r="AJ15" s="45"/>
    </row>
    <row r="16" spans="1:36" s="26" customFormat="1" ht="15" customHeight="1">
      <c r="A16" s="261"/>
      <c r="B16" s="79" t="s">
        <v>84</v>
      </c>
      <c r="C16" s="84">
        <v>10</v>
      </c>
      <c r="D16" s="103">
        <v>5</v>
      </c>
      <c r="E16" s="103">
        <v>5</v>
      </c>
      <c r="F16" s="103">
        <v>5</v>
      </c>
      <c r="G16" s="86">
        <v>1</v>
      </c>
      <c r="H16" s="84">
        <v>5</v>
      </c>
      <c r="I16" s="86">
        <v>10</v>
      </c>
      <c r="J16" s="85">
        <v>5</v>
      </c>
      <c r="K16" s="85">
        <v>5</v>
      </c>
      <c r="L16" s="103">
        <v>10</v>
      </c>
      <c r="M16" s="86">
        <v>10</v>
      </c>
      <c r="N16" s="103">
        <v>5</v>
      </c>
      <c r="O16" s="103">
        <v>10</v>
      </c>
      <c r="P16" s="86">
        <v>10</v>
      </c>
      <c r="Q16" s="86">
        <v>5</v>
      </c>
      <c r="R16" s="85">
        <v>1</v>
      </c>
      <c r="S16" s="85">
        <v>5</v>
      </c>
      <c r="T16" s="86">
        <v>10</v>
      </c>
      <c r="U16" s="103">
        <v>1</v>
      </c>
      <c r="V16" s="86">
        <v>10</v>
      </c>
      <c r="W16" s="103">
        <v>10</v>
      </c>
      <c r="X16" s="86">
        <v>10</v>
      </c>
      <c r="Y16" s="85">
        <v>1</v>
      </c>
      <c r="Z16" s="103">
        <v>1</v>
      </c>
      <c r="AA16" s="265"/>
      <c r="AB16" s="270"/>
      <c r="AC16" s="270"/>
      <c r="AD16" s="25"/>
      <c r="AE16" s="45"/>
      <c r="AF16" s="45"/>
      <c r="AG16" s="45"/>
      <c r="AH16" s="45"/>
      <c r="AI16" s="45"/>
      <c r="AJ16" s="45"/>
    </row>
    <row r="17" spans="1:36" s="15" customFormat="1" ht="15" customHeight="1">
      <c r="A17" s="261" t="s">
        <v>14</v>
      </c>
      <c r="B17" s="79" t="s">
        <v>83</v>
      </c>
      <c r="C17" s="80">
        <f>'[5]Sens Cant Pob(%)'!D10</f>
        <v>1.5847878582020185</v>
      </c>
      <c r="D17" s="107">
        <f>'[1]Carac.demog y socioec'!D8</f>
        <v>2.1</v>
      </c>
      <c r="E17" s="107">
        <f>'[1]Carac.demog y socioec'!G8</f>
        <v>11.2</v>
      </c>
      <c r="F17" s="87">
        <f>'[5]Sens NSE'!H8</f>
        <v>6.382978723404255</v>
      </c>
      <c r="G17" s="87">
        <f>'[6]Sens Composición'!H7</f>
        <v>8.47457627118644</v>
      </c>
      <c r="H17" s="82">
        <f>'[5]Calid Viv'!$F$9</f>
        <v>9.780461509078023</v>
      </c>
      <c r="I17" s="81">
        <f>'Tabla 38-Matriz Caract Mald'!Q14</f>
        <v>80.74562180820426</v>
      </c>
      <c r="J17" s="83">
        <f>'[5]Sens Sanit.'!I8</f>
        <v>16.666666666666664</v>
      </c>
      <c r="K17" s="98">
        <v>6.1</v>
      </c>
      <c r="L17" s="98">
        <f>'[1]Tot Hosp'!$D$8</f>
        <v>0</v>
      </c>
      <c r="M17" s="98">
        <f>'[2]Dens Act Total'!$G$8</f>
        <v>1.4795749919301489</v>
      </c>
      <c r="N17" s="98">
        <f>'[1]Tot Esc'!$D$11</f>
        <v>0</v>
      </c>
      <c r="O17" s="98">
        <f>'[1]Centros Culturales'!$L$9</f>
        <v>0</v>
      </c>
      <c r="P17" s="98">
        <f>'[6]Tot Hosp'!D8</f>
        <v>0</v>
      </c>
      <c r="Q17" s="98">
        <v>2.1</v>
      </c>
      <c r="R17" s="100">
        <v>1.34</v>
      </c>
      <c r="S17" s="98">
        <v>2.2</v>
      </c>
      <c r="T17" s="98">
        <f>'[1]Tránsito '!$J$10</f>
        <v>2.313624678663239</v>
      </c>
      <c r="U17" s="98">
        <v>0</v>
      </c>
      <c r="V17" s="98">
        <f>'[4]Sens RSU'!F9</f>
        <v>1.6222689311484246</v>
      </c>
      <c r="W17" s="101">
        <f>'[2]Dens-Industrial'!G9</f>
        <v>1.4310551192109104</v>
      </c>
      <c r="X17" s="101">
        <f>'[3]EV-Distritos (2)'!I7</f>
        <v>0</v>
      </c>
      <c r="Y17" s="98">
        <v>0</v>
      </c>
      <c r="Z17" s="98">
        <v>0</v>
      </c>
      <c r="AA17" s="276"/>
      <c r="AB17" s="270"/>
      <c r="AC17" s="274">
        <f>+(Y18*Y17+Z17*Z18+X18*X17+W18*W17+V18*V17+U18*U17+T18*T17+S18*S17+R18*R17+Q18*Q17+P18*P17+O18*O17+N18*N17+M18*M17+L18*L17+K18*K17+J18*J17+I18*I17+H18*H17+G18*G17+F18*F17+E18*E17+D18*D17+C18*C17)/100</f>
        <v>8.076343237688741</v>
      </c>
      <c r="AD17" s="14"/>
      <c r="AE17" s="45"/>
      <c r="AF17" s="45"/>
      <c r="AG17" s="45"/>
      <c r="AH17" s="45"/>
      <c r="AI17" s="45"/>
      <c r="AJ17" s="45"/>
    </row>
    <row r="18" spans="1:36" s="26" customFormat="1" ht="15" customHeight="1">
      <c r="A18" s="261"/>
      <c r="B18" s="79" t="s">
        <v>84</v>
      </c>
      <c r="C18" s="84">
        <v>1</v>
      </c>
      <c r="D18" s="103">
        <v>10</v>
      </c>
      <c r="E18" s="103">
        <v>10</v>
      </c>
      <c r="F18" s="103">
        <v>5</v>
      </c>
      <c r="G18" s="86">
        <v>5</v>
      </c>
      <c r="H18" s="84">
        <v>1</v>
      </c>
      <c r="I18" s="86">
        <v>5</v>
      </c>
      <c r="J18" s="85">
        <v>10</v>
      </c>
      <c r="K18" s="85">
        <v>1</v>
      </c>
      <c r="L18" s="103">
        <v>1</v>
      </c>
      <c r="M18" s="86">
        <v>1</v>
      </c>
      <c r="N18" s="103">
        <v>1</v>
      </c>
      <c r="O18" s="103">
        <v>1</v>
      </c>
      <c r="P18" s="86">
        <v>1</v>
      </c>
      <c r="Q18" s="86">
        <v>1</v>
      </c>
      <c r="R18" s="85">
        <v>1</v>
      </c>
      <c r="S18" s="85">
        <v>1</v>
      </c>
      <c r="T18" s="86">
        <v>1</v>
      </c>
      <c r="U18" s="103">
        <v>1</v>
      </c>
      <c r="V18" s="86">
        <v>1</v>
      </c>
      <c r="W18" s="103">
        <v>1</v>
      </c>
      <c r="X18" s="86">
        <v>10</v>
      </c>
      <c r="Y18" s="85">
        <v>1</v>
      </c>
      <c r="Z18" s="103">
        <v>1</v>
      </c>
      <c r="AA18" s="276"/>
      <c r="AB18" s="270"/>
      <c r="AC18" s="274"/>
      <c r="AD18" s="27"/>
      <c r="AE18" s="45"/>
      <c r="AF18" s="45"/>
      <c r="AG18" s="45"/>
      <c r="AH18" s="45"/>
      <c r="AI18" s="45"/>
      <c r="AJ18" s="45"/>
    </row>
    <row r="19" spans="1:36" s="15" customFormat="1" ht="15" customHeight="1">
      <c r="A19" s="261" t="s">
        <v>15</v>
      </c>
      <c r="B19" s="79" t="s">
        <v>83</v>
      </c>
      <c r="C19" s="83">
        <f>'[5]Sens Cant Pob(%)'!D11</f>
        <v>16.860275233484103</v>
      </c>
      <c r="D19" s="107">
        <f>'[1]Carac.demog y socioec'!D9</f>
        <v>6.1</v>
      </c>
      <c r="E19" s="104">
        <f>'[1]Carac.demog y socioec'!G9</f>
        <v>5.3</v>
      </c>
      <c r="F19" s="87">
        <f>'[5]Sens NSE'!H9</f>
        <v>10.638297872340425</v>
      </c>
      <c r="G19" s="87">
        <f>'[6]Sens Composición'!H8</f>
        <v>8.47457627118644</v>
      </c>
      <c r="H19" s="82">
        <f>'[5]Calid Viv'!$F$10</f>
        <v>9.78339330771391</v>
      </c>
      <c r="I19" s="81">
        <f>'Tabla 38-Matriz Caract Mald'!Q15</f>
        <v>82.55916968700562</v>
      </c>
      <c r="J19" s="87">
        <f>'[5]Sens Sanit.'!I9</f>
        <v>6.666666666666667</v>
      </c>
      <c r="K19" s="98">
        <v>6.1</v>
      </c>
      <c r="L19" s="105">
        <f>'[1]Tot Hosp'!$D$9</f>
        <v>25</v>
      </c>
      <c r="M19" s="83">
        <f>'[2]Dens Act Total'!$G$9</f>
        <v>15.65489757118959</v>
      </c>
      <c r="N19" s="105">
        <f>'[1]Tot Esc'!$D$12</f>
        <v>17.77777777777778</v>
      </c>
      <c r="O19" s="105">
        <f>'[1]Centros Culturales'!$L$10</f>
        <v>23.809523809523807</v>
      </c>
      <c r="P19" s="105">
        <f>'[6]Tot Hosp'!D9</f>
        <v>25</v>
      </c>
      <c r="Q19" s="105">
        <v>14.6</v>
      </c>
      <c r="R19" s="106">
        <v>6.25</v>
      </c>
      <c r="S19" s="106">
        <v>17</v>
      </c>
      <c r="T19" s="105">
        <f>'[1]Tránsito '!$J$11</f>
        <v>13.367609254498714</v>
      </c>
      <c r="U19" s="98">
        <v>2.1</v>
      </c>
      <c r="V19" s="105">
        <f>'[4]Sens RSU'!F10</f>
        <v>16.854836947866485</v>
      </c>
      <c r="W19" s="102">
        <f>'[2]Dens-Industrial'!G10</f>
        <v>14.939586409344667</v>
      </c>
      <c r="X19" s="101">
        <f>'[3]EV-Distritos (2)'!I8</f>
        <v>5.708333333333333</v>
      </c>
      <c r="Y19" s="105">
        <f>'[1]Áreas Inund'!G10</f>
        <v>29.295027777777783</v>
      </c>
      <c r="Z19" s="98">
        <v>0</v>
      </c>
      <c r="AA19" s="265">
        <f>+(Y20*Y19+Z19*Z20+X20*X19+W20*W19+V20*V19+U20*U19+T20*T19+S20*S19+R20*R19+Q20*Q19+P20*P19+O20*O19+N20*N19+M20*M19+L20*L19+K20*K19+J20*J19+I20*I19+H20*H19+G20*G19+F20*F19+E20*E19+D20*D19+C20*C19)/100</f>
        <v>29.521056269416732</v>
      </c>
      <c r="AB19" s="270"/>
      <c r="AC19" s="270"/>
      <c r="AD19" s="14"/>
      <c r="AE19" s="45"/>
      <c r="AF19" s="45"/>
      <c r="AG19" s="45"/>
      <c r="AH19" s="45"/>
      <c r="AI19" s="45"/>
      <c r="AJ19" s="45"/>
    </row>
    <row r="20" spans="1:36" s="26" customFormat="1" ht="15" customHeight="1">
      <c r="A20" s="261"/>
      <c r="B20" s="79" t="s">
        <v>84</v>
      </c>
      <c r="C20" s="84">
        <v>10</v>
      </c>
      <c r="D20" s="103">
        <v>10</v>
      </c>
      <c r="E20" s="103">
        <v>5</v>
      </c>
      <c r="F20" s="103">
        <v>5</v>
      </c>
      <c r="G20" s="86">
        <v>5</v>
      </c>
      <c r="H20" s="84">
        <v>1</v>
      </c>
      <c r="I20" s="86">
        <v>5</v>
      </c>
      <c r="J20" s="85">
        <v>5</v>
      </c>
      <c r="K20" s="85">
        <v>1</v>
      </c>
      <c r="L20" s="103">
        <v>10</v>
      </c>
      <c r="M20" s="86">
        <v>10</v>
      </c>
      <c r="N20" s="103">
        <v>10</v>
      </c>
      <c r="O20" s="103">
        <v>10</v>
      </c>
      <c r="P20" s="86">
        <v>10</v>
      </c>
      <c r="Q20" s="86">
        <v>10</v>
      </c>
      <c r="R20" s="85">
        <v>5</v>
      </c>
      <c r="S20" s="85">
        <v>5</v>
      </c>
      <c r="T20" s="86">
        <v>10</v>
      </c>
      <c r="U20" s="86">
        <v>1</v>
      </c>
      <c r="V20" s="86">
        <v>10</v>
      </c>
      <c r="W20" s="103">
        <v>10</v>
      </c>
      <c r="X20" s="86">
        <v>10</v>
      </c>
      <c r="Y20" s="85">
        <v>10</v>
      </c>
      <c r="Z20" s="103">
        <v>1</v>
      </c>
      <c r="AA20" s="265"/>
      <c r="AB20" s="270"/>
      <c r="AC20" s="270"/>
      <c r="AD20" s="27"/>
      <c r="AE20" s="45"/>
      <c r="AF20" s="45"/>
      <c r="AG20" s="45"/>
      <c r="AH20" s="45"/>
      <c r="AI20" s="45"/>
      <c r="AJ20" s="45"/>
    </row>
    <row r="21" spans="1:36" s="6" customFormat="1" ht="15" customHeight="1">
      <c r="A21" s="261" t="s">
        <v>16</v>
      </c>
      <c r="B21" s="79" t="s">
        <v>83</v>
      </c>
      <c r="C21" s="80">
        <f>'[5]Sens Cant Pob(%)'!D12</f>
        <v>3.657785339654968</v>
      </c>
      <c r="D21" s="107">
        <f>'[1]Carac.demog y socioec'!D10</f>
        <v>3.4</v>
      </c>
      <c r="E21" s="104">
        <f>'[1]Carac.demog y socioec'!G10</f>
        <v>5.4</v>
      </c>
      <c r="F21" s="87">
        <f>'[5]Sens NSE'!H10</f>
        <v>10.638297872340425</v>
      </c>
      <c r="G21" s="83">
        <f>'[6]Sens Composición'!H9</f>
        <v>12.711864406779661</v>
      </c>
      <c r="H21" s="82">
        <f>'[5]Calid Viv'!$F$11</f>
        <v>9.803438572625556</v>
      </c>
      <c r="I21" s="81">
        <f>'Tabla 38-Matriz Caract Mald'!Q16</f>
        <v>78.73592655678186</v>
      </c>
      <c r="J21" s="87">
        <f>'[5]Sens Sanit.'!I10</f>
        <v>6.666666666666667</v>
      </c>
      <c r="K21" s="105">
        <v>10.9</v>
      </c>
      <c r="L21" s="99">
        <f>'[1]Tot Hosp'!$D$10</f>
        <v>7.352941176470589</v>
      </c>
      <c r="M21" s="80">
        <f>'[2]Dens Act Total'!$G$10</f>
        <v>3.20901875928442</v>
      </c>
      <c r="N21" s="98">
        <f>'[1]Tot Esc'!$D$13</f>
        <v>2.2222222222222223</v>
      </c>
      <c r="O21" s="98">
        <f>'[1]Centros Culturales'!$L$11</f>
        <v>0</v>
      </c>
      <c r="P21" s="99">
        <f>'[6]Tot Hosp'!D10</f>
        <v>7.352941176470589</v>
      </c>
      <c r="Q21" s="98">
        <v>2.1</v>
      </c>
      <c r="R21" s="100">
        <v>0</v>
      </c>
      <c r="S21" s="106">
        <v>9</v>
      </c>
      <c r="T21" s="99">
        <f>'[1]Tránsito '!$J$12</f>
        <v>6.683804627249357</v>
      </c>
      <c r="U21" s="98">
        <v>0</v>
      </c>
      <c r="V21" s="98">
        <f>'[4]Sens RSU'!F11</f>
        <v>3.5689171383819316</v>
      </c>
      <c r="W21" s="101">
        <f>'[2]Dens-Industrial'!G11</f>
        <v>2.415669966189357</v>
      </c>
      <c r="X21" s="101">
        <f>'[3]EV-Distritos (2)'!I9</f>
        <v>5.741935483870968</v>
      </c>
      <c r="Y21" s="98">
        <v>0</v>
      </c>
      <c r="Z21" s="98">
        <v>0</v>
      </c>
      <c r="AA21" s="275"/>
      <c r="AB21" s="270"/>
      <c r="AC21" s="274">
        <f>+(Y22*Y21+Z21*Z22+X22*X21+W22*W21+V22*V21+U22*U21+T22*T21+S22*S21+R22*R21+Q22*Q21+P22*P21+O22*O21+N22*N21+M22*M21+L22*L21+K22*K21+J22*J21+I22*I21+H22*H21+G22*G21+F22*F21+E22*E21+D22*D21+C22*C21)/100</f>
        <v>9.869327227757648</v>
      </c>
      <c r="AD21" s="18"/>
      <c r="AE21" s="45"/>
      <c r="AF21" s="45"/>
      <c r="AG21" s="45"/>
      <c r="AH21" s="45"/>
      <c r="AI21" s="45"/>
      <c r="AJ21" s="45"/>
    </row>
    <row r="22" spans="1:36" s="25" customFormat="1" ht="15" customHeight="1">
      <c r="A22" s="261"/>
      <c r="B22" s="79" t="s">
        <v>84</v>
      </c>
      <c r="C22" s="84">
        <v>1</v>
      </c>
      <c r="D22" s="103">
        <v>10</v>
      </c>
      <c r="E22" s="103">
        <v>5</v>
      </c>
      <c r="F22" s="103">
        <v>5</v>
      </c>
      <c r="G22" s="86">
        <v>10</v>
      </c>
      <c r="H22" s="84">
        <v>1</v>
      </c>
      <c r="I22" s="86">
        <v>5</v>
      </c>
      <c r="J22" s="85">
        <v>5</v>
      </c>
      <c r="K22" s="85">
        <v>10</v>
      </c>
      <c r="L22" s="103">
        <v>5</v>
      </c>
      <c r="M22" s="86">
        <v>1</v>
      </c>
      <c r="N22" s="103">
        <v>1</v>
      </c>
      <c r="O22" s="103">
        <v>1</v>
      </c>
      <c r="P22" s="86">
        <v>5</v>
      </c>
      <c r="Q22" s="86">
        <v>1</v>
      </c>
      <c r="R22" s="85">
        <v>1</v>
      </c>
      <c r="S22" s="85">
        <v>5</v>
      </c>
      <c r="T22" s="86">
        <v>1</v>
      </c>
      <c r="U22" s="86">
        <v>1</v>
      </c>
      <c r="V22" s="86">
        <v>1</v>
      </c>
      <c r="W22" s="103">
        <v>1</v>
      </c>
      <c r="X22" s="86">
        <v>10</v>
      </c>
      <c r="Y22" s="85">
        <v>1</v>
      </c>
      <c r="Z22" s="103">
        <v>1</v>
      </c>
      <c r="AA22" s="275"/>
      <c r="AB22" s="270"/>
      <c r="AC22" s="274"/>
      <c r="AD22" s="28"/>
      <c r="AE22" s="45"/>
      <c r="AF22" s="45"/>
      <c r="AG22" s="45"/>
      <c r="AH22" s="45"/>
      <c r="AI22" s="45"/>
      <c r="AJ22" s="45"/>
    </row>
    <row r="23" spans="1:36" s="6" customFormat="1" ht="15" customHeight="1">
      <c r="A23" s="261" t="s">
        <v>17</v>
      </c>
      <c r="B23" s="79" t="s">
        <v>83</v>
      </c>
      <c r="C23" s="83">
        <f>'[5]Sens Cant Pob(%)'!D13</f>
        <v>19.558630106745873</v>
      </c>
      <c r="D23" s="107">
        <f>'[1]Carac.demog y socioec'!D11</f>
        <v>2.6</v>
      </c>
      <c r="E23" s="104">
        <f>'[1]Carac.demog y socioec'!G11</f>
        <v>5.4</v>
      </c>
      <c r="F23" s="83">
        <f>'[5]Sens NSE'!H11</f>
        <v>21.27659574468085</v>
      </c>
      <c r="G23" s="98">
        <f>'[6]Sens Composición'!H10</f>
        <v>5.084745762711865</v>
      </c>
      <c r="H23" s="82">
        <f>'[5]Calid Viv'!$F$12</f>
        <v>9.791963665371716</v>
      </c>
      <c r="I23" s="82">
        <f>'Tabla 38-Matriz Caract Mald'!Q17</f>
        <v>87.41034535057537</v>
      </c>
      <c r="J23" s="87">
        <f>'[5]Sens Sanit.'!I11</f>
        <v>6.666666666666667</v>
      </c>
      <c r="K23" s="105">
        <v>9.8</v>
      </c>
      <c r="L23" s="99">
        <f>'[1]Tot Hosp'!$D$11</f>
        <v>16.176470588235293</v>
      </c>
      <c r="M23" s="83">
        <f>'[2]Dens Act Total'!$G$11</f>
        <v>19.053133372854127</v>
      </c>
      <c r="N23" s="99">
        <f>'[1]Tot Esc'!$D$14</f>
        <v>13.333333333333334</v>
      </c>
      <c r="O23" s="105">
        <f>'[1]Centros Culturales'!$L$12</f>
        <v>23.809523809523807</v>
      </c>
      <c r="P23" s="105">
        <f>'[6]Tot Hosp'!D11</f>
        <v>16.176470588235293</v>
      </c>
      <c r="Q23" s="105">
        <v>18.8</v>
      </c>
      <c r="R23" s="108">
        <v>42.4</v>
      </c>
      <c r="S23" s="108">
        <v>45</v>
      </c>
      <c r="T23" s="105">
        <f>'[1]Tránsito '!$J$13</f>
        <v>13.110539845758353</v>
      </c>
      <c r="U23" s="105">
        <v>63</v>
      </c>
      <c r="V23" s="105">
        <f>'[4]Sens RSU'!F12</f>
        <v>19.732840501268285</v>
      </c>
      <c r="W23" s="102">
        <f>'[2]Dens-Industrial'!G12</f>
        <v>12.62001904578852</v>
      </c>
      <c r="X23" s="102">
        <f>'[3]EV-Distritos (2)'!I10</f>
        <v>67.02415458937199</v>
      </c>
      <c r="Y23" s="105">
        <f>'[1]Áreas Inund'!G12</f>
        <v>57.40265098039215</v>
      </c>
      <c r="Z23" s="105">
        <f>'[1]Áreas Inund'!K12</f>
        <v>23.2125742745098</v>
      </c>
      <c r="AA23" s="265">
        <f>+(Y24*Y23+Z23*Z24+X24*X23+W24*W23+V24*V23+U24*U23+T24*T23+S24*S23+R24*R23+Q24*Q23+P24*P23+O24*O23+N24*N23+M24*M23+L24*L23+K24*K23+J24*J23+I24*I23+H24*H23+G24*G23+F24*F23+E24*E23+D24*D23+C24*C23)/100</f>
        <v>50.479270914598274</v>
      </c>
      <c r="AB23" s="270"/>
      <c r="AC23" s="270"/>
      <c r="AD23" s="14"/>
      <c r="AE23" s="45"/>
      <c r="AF23" s="45"/>
      <c r="AG23" s="45"/>
      <c r="AH23" s="45"/>
      <c r="AI23" s="45"/>
      <c r="AJ23" s="45"/>
    </row>
    <row r="24" spans="1:36" s="25" customFormat="1" ht="15" customHeight="1">
      <c r="A24" s="261"/>
      <c r="B24" s="79" t="s">
        <v>84</v>
      </c>
      <c r="C24" s="84">
        <v>10</v>
      </c>
      <c r="D24" s="103">
        <v>10</v>
      </c>
      <c r="E24" s="103">
        <v>5</v>
      </c>
      <c r="F24" s="103">
        <v>1</v>
      </c>
      <c r="G24" s="103">
        <v>1</v>
      </c>
      <c r="H24" s="84">
        <v>1</v>
      </c>
      <c r="I24" s="84">
        <v>10</v>
      </c>
      <c r="J24" s="85">
        <v>5</v>
      </c>
      <c r="K24" s="85">
        <v>10</v>
      </c>
      <c r="L24" s="103">
        <v>5</v>
      </c>
      <c r="M24" s="86">
        <v>10</v>
      </c>
      <c r="N24" s="103">
        <v>5</v>
      </c>
      <c r="O24" s="103">
        <v>10</v>
      </c>
      <c r="P24" s="103">
        <v>10</v>
      </c>
      <c r="Q24" s="86">
        <v>10</v>
      </c>
      <c r="R24" s="85">
        <v>10</v>
      </c>
      <c r="S24" s="85">
        <v>10</v>
      </c>
      <c r="T24" s="86">
        <v>10</v>
      </c>
      <c r="U24" s="103">
        <v>10</v>
      </c>
      <c r="V24" s="103">
        <v>10</v>
      </c>
      <c r="W24" s="103">
        <v>10</v>
      </c>
      <c r="X24" s="86">
        <v>1</v>
      </c>
      <c r="Y24" s="85">
        <v>10</v>
      </c>
      <c r="Z24" s="103">
        <v>10</v>
      </c>
      <c r="AA24" s="265"/>
      <c r="AB24" s="270"/>
      <c r="AC24" s="270"/>
      <c r="AD24" s="27"/>
      <c r="AE24" s="45"/>
      <c r="AF24" s="45"/>
      <c r="AG24" s="45"/>
      <c r="AH24" s="45"/>
      <c r="AI24" s="45"/>
      <c r="AJ24" s="45"/>
    </row>
    <row r="25" spans="1:36" s="15" customFormat="1" ht="15" customHeight="1">
      <c r="A25" s="261" t="s">
        <v>18</v>
      </c>
      <c r="B25" s="79" t="s">
        <v>83</v>
      </c>
      <c r="C25" s="87">
        <f>'[5]Sens Cant Pob(%)'!D14</f>
        <v>11.479702848019494</v>
      </c>
      <c r="D25" s="97">
        <f>'[1]Carac.demog y socioec'!D13</f>
        <v>-1</v>
      </c>
      <c r="E25" s="104">
        <f>'[1]Carac.demog y socioec'!G13</f>
        <v>7.7</v>
      </c>
      <c r="F25" s="87">
        <f>'[5]Sens NSE'!H12</f>
        <v>6.382978723404255</v>
      </c>
      <c r="G25" s="83">
        <f>'[6]Sens Composición'!H11</f>
        <v>12.711864406779661</v>
      </c>
      <c r="H25" s="81">
        <f>'[5]Calid Viv'!$F$13</f>
        <v>9.747667361730402</v>
      </c>
      <c r="I25" s="81">
        <f>'Tabla 38-Matriz Caract Mald'!Q18</f>
        <v>70</v>
      </c>
      <c r="J25" s="87">
        <f>'[5]Sens Sanit.'!I12</f>
        <v>6.666666666666667</v>
      </c>
      <c r="K25" s="105">
        <v>10.9</v>
      </c>
      <c r="L25" s="105">
        <f>'[1]Tot Hosp'!$D$12</f>
        <v>14.705882352941178</v>
      </c>
      <c r="M25" s="87">
        <f>'[2]Dens Act Total'!$G$12</f>
        <v>6.6019360278658406</v>
      </c>
      <c r="N25" s="99">
        <f>'[1]Tot Esc'!$D$15</f>
        <v>14.814814814814813</v>
      </c>
      <c r="O25" s="98">
        <f>'[1]Centros Culturales'!$L$13</f>
        <v>4.761904761904762</v>
      </c>
      <c r="P25" s="99">
        <f>'[6]Tot Hosp'!D12</f>
        <v>14.705882352941178</v>
      </c>
      <c r="Q25" s="105">
        <v>12.9</v>
      </c>
      <c r="R25" s="106">
        <v>5.8</v>
      </c>
      <c r="S25" s="100">
        <f>'[1]Resumen INF. Transp'!G15</f>
        <v>2</v>
      </c>
      <c r="T25" s="99">
        <f>'[1]Tránsito '!$J$14</f>
        <v>9.511568123393316</v>
      </c>
      <c r="U25" s="99">
        <v>21</v>
      </c>
      <c r="V25" s="87">
        <f>'[4]Sens RSU'!F13</f>
        <v>11.580577525897002</v>
      </c>
      <c r="W25" s="102">
        <f>'[2]Dens-Industrial'!G13</f>
        <v>15.00947921125973</v>
      </c>
      <c r="X25" s="101">
        <f>'[3]EV-Distritos (2)'!I11</f>
        <v>0.9516129032258066</v>
      </c>
      <c r="Y25" s="105">
        <f>'[1]Áreas Inund'!G13</f>
        <v>32.853983870967745</v>
      </c>
      <c r="Z25" s="98">
        <v>0</v>
      </c>
      <c r="AA25" s="278"/>
      <c r="AB25" s="269">
        <f>+(Y26*Y25+Z25*Z26+X26*X25+W26*W25+V26*V25+U26*U25+T26*T25+S26*S25+R26*R25+Q26*Q25+P26*P25+O26*O25+N26*N25+M26*M25+L26*L25+K26*K25+J26*J25+I26*I25+H26*H25+G26*G25+F26*F25+E26*E25+D26*D25+C26*C25)/100</f>
        <v>19.21549104437311</v>
      </c>
      <c r="AC25" s="270"/>
      <c r="AD25" s="14"/>
      <c r="AE25" s="45"/>
      <c r="AF25" s="45"/>
      <c r="AG25" s="45"/>
      <c r="AH25" s="45"/>
      <c r="AI25" s="45"/>
      <c r="AJ25" s="45"/>
    </row>
    <row r="26" spans="1:36" s="26" customFormat="1" ht="15" customHeight="1">
      <c r="A26" s="261"/>
      <c r="B26" s="79" t="s">
        <v>84</v>
      </c>
      <c r="C26" s="84">
        <v>5</v>
      </c>
      <c r="D26" s="103">
        <v>1</v>
      </c>
      <c r="E26" s="103">
        <v>5</v>
      </c>
      <c r="F26" s="103">
        <v>5</v>
      </c>
      <c r="G26" s="103">
        <v>10</v>
      </c>
      <c r="H26" s="84">
        <v>5</v>
      </c>
      <c r="I26" s="84">
        <v>5</v>
      </c>
      <c r="J26" s="85">
        <v>5</v>
      </c>
      <c r="K26" s="85">
        <v>10</v>
      </c>
      <c r="L26" s="103">
        <v>10</v>
      </c>
      <c r="M26" s="103">
        <v>5</v>
      </c>
      <c r="N26" s="103">
        <v>5</v>
      </c>
      <c r="O26" s="103">
        <v>1</v>
      </c>
      <c r="P26" s="103">
        <v>5</v>
      </c>
      <c r="Q26" s="103">
        <v>5</v>
      </c>
      <c r="R26" s="85">
        <v>5</v>
      </c>
      <c r="S26" s="85">
        <v>1</v>
      </c>
      <c r="T26" s="103">
        <v>5</v>
      </c>
      <c r="U26" s="103">
        <v>5</v>
      </c>
      <c r="V26" s="103">
        <v>5</v>
      </c>
      <c r="W26" s="103">
        <v>10</v>
      </c>
      <c r="X26" s="103">
        <v>10</v>
      </c>
      <c r="Y26" s="85">
        <v>10</v>
      </c>
      <c r="Z26" s="103">
        <v>1</v>
      </c>
      <c r="AA26" s="278"/>
      <c r="AB26" s="269"/>
      <c r="AC26" s="270"/>
      <c r="AD26" s="27"/>
      <c r="AE26" s="45"/>
      <c r="AF26" s="45"/>
      <c r="AG26" s="45"/>
      <c r="AH26" s="45"/>
      <c r="AI26" s="45"/>
      <c r="AJ26" s="45"/>
    </row>
    <row r="27" spans="1:36" s="6" customFormat="1" ht="15" customHeight="1">
      <c r="A27" s="261" t="s">
        <v>19</v>
      </c>
      <c r="B27" s="79" t="s">
        <v>83</v>
      </c>
      <c r="C27" s="87">
        <f>'[5]Sens Cant Pob(%)'!D15</f>
        <v>6.031729754524701</v>
      </c>
      <c r="D27" s="97">
        <f>'[1]Carac.demog y socioec'!D15</f>
        <v>-0.9</v>
      </c>
      <c r="E27" s="104">
        <f>'[1]Carac.demog y socioec'!G15</f>
        <v>5.6</v>
      </c>
      <c r="F27" s="98">
        <f>'[5]Sens NSE'!H13</f>
        <v>2.127659574468085</v>
      </c>
      <c r="G27" s="83">
        <f>'[6]Sens Composición'!H12</f>
        <v>12.711864406779661</v>
      </c>
      <c r="H27" s="82">
        <f>'[5]Calid Viv'!$F$14</f>
        <v>9.811657912705362</v>
      </c>
      <c r="I27" s="109">
        <f>'Tabla 38-Matriz Caract Mald'!Q19</f>
        <v>64.7</v>
      </c>
      <c r="J27" s="87">
        <f>'[5]Sens Sanit.'!I13</f>
        <v>6.666666666666667</v>
      </c>
      <c r="K27" s="99">
        <v>9.25</v>
      </c>
      <c r="L27" s="98">
        <f>'[1]Tot Hosp'!$D$13</f>
        <v>7.352941176470589</v>
      </c>
      <c r="M27" s="83">
        <f>'[2]Dens Act Total'!$G$13</f>
        <v>12.058750971143686</v>
      </c>
      <c r="N27" s="99">
        <f>'[1]Tot Esc'!$D$16</f>
        <v>13.333333333333334</v>
      </c>
      <c r="O27" s="87">
        <f>'[1]Centros Culturales'!$L$14</f>
        <v>9.523809523809524</v>
      </c>
      <c r="P27" s="99">
        <f>'[6]Tot Hosp'!D13</f>
        <v>7.352941176470589</v>
      </c>
      <c r="Q27" s="105">
        <v>14.6</v>
      </c>
      <c r="R27" s="108">
        <v>18.3</v>
      </c>
      <c r="S27" s="106">
        <v>17</v>
      </c>
      <c r="T27" s="105">
        <f>'[1]Tránsito '!$J$15</f>
        <v>11.311053984575835</v>
      </c>
      <c r="U27" s="98">
        <v>2.1</v>
      </c>
      <c r="V27" s="87">
        <f>'[4]Sens RSU'!F14</f>
        <v>6.046051622186015</v>
      </c>
      <c r="W27" s="102">
        <f>'[2]Dens-Industrial'!G14</f>
        <v>19.22052052664226</v>
      </c>
      <c r="X27" s="102">
        <f>'[3]EV-Distritos (2)'!I12</f>
        <v>48.6080586080586</v>
      </c>
      <c r="Y27" s="105">
        <f>'[1]Áreas Inund'!G14</f>
        <v>33.514542124542125</v>
      </c>
      <c r="Z27" s="98">
        <v>0</v>
      </c>
      <c r="AA27" s="279"/>
      <c r="AB27" s="269">
        <f>+(Y28*Y27+Z27*Z28+X28*X27+W28*W27+V28*V27+U28*U27+T28*T27+S28*S27+R28*R27+Q28*Q27+P28*P27+O28*O27+N28*N27+M28*M27+L28*L27+K28*K27+J28*J27+I28*I27+H28*H27+G28*G27+F28*F27+E28*E27+D28*D27+C28*C27)/100</f>
        <v>17.175839640408263</v>
      </c>
      <c r="AC27" s="270"/>
      <c r="AD27" s="18"/>
      <c r="AE27" s="45"/>
      <c r="AF27" s="45"/>
      <c r="AG27" s="45"/>
      <c r="AH27" s="45"/>
      <c r="AI27" s="45"/>
      <c r="AJ27" s="45"/>
    </row>
    <row r="28" spans="1:36" s="25" customFormat="1" ht="15" customHeight="1">
      <c r="A28" s="261"/>
      <c r="B28" s="79" t="s">
        <v>84</v>
      </c>
      <c r="C28" s="85">
        <v>5</v>
      </c>
      <c r="D28" s="103">
        <v>1</v>
      </c>
      <c r="E28" s="103">
        <v>5</v>
      </c>
      <c r="F28" s="103">
        <v>10</v>
      </c>
      <c r="G28" s="103">
        <v>10</v>
      </c>
      <c r="H28" s="85">
        <v>1</v>
      </c>
      <c r="I28" s="85">
        <v>1</v>
      </c>
      <c r="J28" s="85">
        <v>5</v>
      </c>
      <c r="K28" s="85">
        <v>5</v>
      </c>
      <c r="L28" s="103">
        <v>1</v>
      </c>
      <c r="M28" s="85">
        <v>10</v>
      </c>
      <c r="N28" s="103">
        <v>5</v>
      </c>
      <c r="O28" s="103">
        <v>5</v>
      </c>
      <c r="P28" s="103">
        <v>5</v>
      </c>
      <c r="Q28" s="85">
        <v>10</v>
      </c>
      <c r="R28" s="85">
        <v>10</v>
      </c>
      <c r="S28" s="85">
        <v>5</v>
      </c>
      <c r="T28" s="103">
        <v>5</v>
      </c>
      <c r="U28" s="103">
        <v>1</v>
      </c>
      <c r="V28" s="103">
        <v>5</v>
      </c>
      <c r="W28" s="103">
        <v>10</v>
      </c>
      <c r="X28" s="103">
        <v>1</v>
      </c>
      <c r="Y28" s="85">
        <v>10</v>
      </c>
      <c r="Z28" s="103">
        <v>1</v>
      </c>
      <c r="AA28" s="279"/>
      <c r="AB28" s="269"/>
      <c r="AC28" s="270"/>
      <c r="AD28" s="28"/>
      <c r="AE28" s="45"/>
      <c r="AF28" s="45"/>
      <c r="AG28" s="45"/>
      <c r="AH28" s="45"/>
      <c r="AI28" s="45"/>
      <c r="AJ28" s="45"/>
    </row>
    <row r="29" spans="1:36" s="6" customFormat="1" ht="15" customHeight="1">
      <c r="A29" s="261" t="s">
        <v>20</v>
      </c>
      <c r="B29" s="79" t="s">
        <v>83</v>
      </c>
      <c r="C29" s="87">
        <f>'[5]Sens Cant Pob(%)'!D16</f>
        <v>9.091739719493658</v>
      </c>
      <c r="D29" s="107">
        <f>'[1]Carac.demog y socioec'!D16</f>
        <v>0.3</v>
      </c>
      <c r="E29" s="97">
        <f>'[1]Carac.demog y socioec'!G16</f>
        <v>14.8</v>
      </c>
      <c r="F29" s="87">
        <f>'[5]Sens NSE'!H14</f>
        <v>6.382978723404255</v>
      </c>
      <c r="G29" s="87">
        <f>'[6]Sens Composición'!H13</f>
        <v>8.47457627118644</v>
      </c>
      <c r="H29" s="81">
        <f>'[5]Calid Viv'!$F$15</f>
        <v>9.763729585026528</v>
      </c>
      <c r="I29" s="109">
        <f>'Tabla 38-Matriz Caract Mald'!Q20</f>
        <v>57.3</v>
      </c>
      <c r="J29" s="98">
        <f>'[5]Sens Sanit.'!I14</f>
        <v>2.2222222222222223</v>
      </c>
      <c r="K29" s="98">
        <v>7.3</v>
      </c>
      <c r="L29" s="98">
        <f>'[1]Tot Hosp'!$D$14</f>
        <v>1.4705882352941175</v>
      </c>
      <c r="M29" s="80">
        <f>'[2]Dens Act Total'!$G$14</f>
        <v>1.114028121948236</v>
      </c>
      <c r="N29" s="99">
        <f>'[1]Tot Esc'!$D$17</f>
        <v>13.333333333333334</v>
      </c>
      <c r="O29" s="87">
        <f>'[1]Centros Culturales'!$L$15</f>
        <v>9.523809523809524</v>
      </c>
      <c r="P29" s="98">
        <f>'[6]Tot Hosp'!D14</f>
        <v>1.4705882352941175</v>
      </c>
      <c r="Q29" s="87">
        <v>9.2</v>
      </c>
      <c r="R29" s="97">
        <v>1.79</v>
      </c>
      <c r="S29" s="100">
        <v>0</v>
      </c>
      <c r="T29" s="99">
        <f>'[1]Tránsito '!$J$16</f>
        <v>7.969151670951156</v>
      </c>
      <c r="U29" s="98">
        <v>0</v>
      </c>
      <c r="V29" s="87">
        <f>'[4]Sens RSU'!F15</f>
        <v>9.01407906021452</v>
      </c>
      <c r="W29" s="110">
        <f>'[2]Dens-Industrial'!G15</f>
        <v>1.0693598693004605</v>
      </c>
      <c r="X29" s="101">
        <f>'[3]EV-Distritos (2)'!I13</f>
        <v>0.9370199692780338</v>
      </c>
      <c r="Y29" s="99">
        <f>'[1]Áreas Inund'!G15</f>
        <v>16.236543778801842</v>
      </c>
      <c r="Z29" s="98">
        <v>0</v>
      </c>
      <c r="AA29" s="279"/>
      <c r="AB29" s="270"/>
      <c r="AC29" s="274">
        <f>+(Y30*Y29+Z29*Z30+X30*X29+W30*W29+V30*V29+U30*U29+T30*T29+S30*S29+R30*R29+Q30*Q29+P30*P29+O30*O29+N30*N29+M30*M29+L30*L29+K30*K29+J30*J29+I30*I29+H30*H29+G30*G29+F30*F29+E30*E29+D30*D29+C30*C29)/100</f>
        <v>6.001341341851475</v>
      </c>
      <c r="AD29" s="14"/>
      <c r="AE29" s="45"/>
      <c r="AF29" s="45"/>
      <c r="AG29" s="45"/>
      <c r="AH29" s="45"/>
      <c r="AI29" s="45"/>
      <c r="AJ29" s="45"/>
    </row>
    <row r="30" spans="1:36" s="25" customFormat="1" ht="15" customHeight="1">
      <c r="A30" s="261"/>
      <c r="B30" s="79" t="s">
        <v>84</v>
      </c>
      <c r="C30" s="85">
        <v>5</v>
      </c>
      <c r="D30" s="103">
        <v>10</v>
      </c>
      <c r="E30" s="103">
        <v>1</v>
      </c>
      <c r="F30" s="103">
        <v>5</v>
      </c>
      <c r="G30" s="103">
        <v>5</v>
      </c>
      <c r="H30" s="85">
        <v>5</v>
      </c>
      <c r="I30" s="85">
        <v>1</v>
      </c>
      <c r="J30" s="85">
        <v>1</v>
      </c>
      <c r="K30" s="85">
        <v>1</v>
      </c>
      <c r="L30" s="103">
        <v>1</v>
      </c>
      <c r="M30" s="85">
        <v>1</v>
      </c>
      <c r="N30" s="103">
        <v>5</v>
      </c>
      <c r="O30" s="103">
        <v>5</v>
      </c>
      <c r="P30" s="103">
        <v>1</v>
      </c>
      <c r="Q30" s="85">
        <v>5</v>
      </c>
      <c r="R30" s="85">
        <v>1</v>
      </c>
      <c r="S30" s="85">
        <v>1</v>
      </c>
      <c r="T30" s="103">
        <v>5</v>
      </c>
      <c r="U30" s="103">
        <v>1</v>
      </c>
      <c r="V30" s="103">
        <v>5</v>
      </c>
      <c r="W30" s="103">
        <v>5</v>
      </c>
      <c r="X30" s="103">
        <v>10</v>
      </c>
      <c r="Y30" s="85">
        <v>5</v>
      </c>
      <c r="Z30" s="103">
        <v>1</v>
      </c>
      <c r="AA30" s="279"/>
      <c r="AB30" s="270"/>
      <c r="AC30" s="274"/>
      <c r="AD30" s="27"/>
      <c r="AE30" s="45"/>
      <c r="AF30" s="45"/>
      <c r="AG30" s="45"/>
      <c r="AH30" s="45"/>
      <c r="AI30" s="45"/>
      <c r="AJ30" s="45"/>
    </row>
    <row r="31" spans="1:36" s="6" customFormat="1" ht="15" customHeight="1">
      <c r="A31" s="261" t="s">
        <v>21</v>
      </c>
      <c r="B31" s="79" t="s">
        <v>83</v>
      </c>
      <c r="C31" s="87">
        <f>'[5]Sens Cant Pob(%)'!D17</f>
        <v>10.343652429913833</v>
      </c>
      <c r="D31" s="97">
        <v>0</v>
      </c>
      <c r="E31" s="104">
        <v>0</v>
      </c>
      <c r="F31" s="98">
        <f>'[5]Sens NSE'!H15</f>
        <v>2.127659574468085</v>
      </c>
      <c r="G31" s="87">
        <f>'[6]Sens Composición'!H14</f>
        <v>8.47457627118644</v>
      </c>
      <c r="H31" s="82">
        <f>'[5]Calid Viv'!$F$16</f>
        <v>9.780986924691533</v>
      </c>
      <c r="I31" s="109">
        <f>'Tabla 38-Matriz Caract Mald'!Q21</f>
        <v>50.9</v>
      </c>
      <c r="J31" s="98">
        <f>'[5]Sens Sanit.'!I15</f>
        <v>2.2222222222222223</v>
      </c>
      <c r="K31" s="105">
        <v>10.9</v>
      </c>
      <c r="L31" s="98">
        <f>'[1]Tot Hosp'!$D$15</f>
        <v>2.941176470588235</v>
      </c>
      <c r="M31" s="99">
        <f>'[2]Dens Act Total'!$G$15</f>
        <v>9.647000776914949</v>
      </c>
      <c r="N31" s="99">
        <f>'[1]Tot Esc'!$D$18</f>
        <v>14.814814814814813</v>
      </c>
      <c r="O31" s="98">
        <f>'[1]Centros Culturales'!$L$16</f>
        <v>4.761904761904762</v>
      </c>
      <c r="P31" s="98">
        <f>'[6]Tot Hosp'!D15</f>
        <v>2.941176470588235</v>
      </c>
      <c r="Q31" s="105">
        <v>14.6</v>
      </c>
      <c r="R31" s="106">
        <v>12.9</v>
      </c>
      <c r="S31" s="100">
        <v>0</v>
      </c>
      <c r="T31" s="102">
        <f>'[1]Tránsito '!$J$17</f>
        <v>11.568123393316196</v>
      </c>
      <c r="U31" s="99">
        <v>13</v>
      </c>
      <c r="V31" s="87">
        <f>'[4]Sens RSU'!F16</f>
        <v>10.228729937691291</v>
      </c>
      <c r="W31" s="102">
        <f>'[2]Dens-Industrial'!G16</f>
        <v>13.000061156201676</v>
      </c>
      <c r="X31" s="101">
        <f>'[3]EV-Distritos (2)'!I14</f>
        <v>1.3522727272727273</v>
      </c>
      <c r="Y31" s="105">
        <f>'[1]Áreas Inund'!G16</f>
        <v>38.10935227272728</v>
      </c>
      <c r="Z31" s="98">
        <v>0</v>
      </c>
      <c r="AA31" s="279"/>
      <c r="AB31" s="269">
        <f>+(Y32*Y31+Z31*Z32+X32*X31+W32*W31+V32*V31+U32*U31+T32*T31+S32*S31+R32*R31+Q32*Q31+P32*P31+O32*O31+N32*N31+M32*M31+L32*L31+K32*K31+J32*J31+I32*I31+H32*H31+G32*G31+F32*F31+E32*E31+D32*D31+C32*C31)/100</f>
        <v>13.871660292424613</v>
      </c>
      <c r="AC31" s="270"/>
      <c r="AD31" s="14"/>
      <c r="AE31" s="45"/>
      <c r="AF31" s="45"/>
      <c r="AG31" s="45"/>
      <c r="AH31" s="45"/>
      <c r="AI31" s="45"/>
      <c r="AJ31" s="45"/>
    </row>
    <row r="32" spans="1:36" s="25" customFormat="1" ht="15" customHeight="1">
      <c r="A32" s="261"/>
      <c r="B32" s="79" t="s">
        <v>84</v>
      </c>
      <c r="C32" s="85">
        <v>5</v>
      </c>
      <c r="D32" s="103">
        <v>1</v>
      </c>
      <c r="E32" s="103">
        <v>5</v>
      </c>
      <c r="F32" s="103">
        <v>10</v>
      </c>
      <c r="G32" s="103">
        <v>5</v>
      </c>
      <c r="H32" s="85">
        <v>1</v>
      </c>
      <c r="I32" s="85">
        <v>1</v>
      </c>
      <c r="J32" s="85">
        <v>1</v>
      </c>
      <c r="K32" s="85">
        <v>10</v>
      </c>
      <c r="L32" s="103">
        <v>1</v>
      </c>
      <c r="M32" s="103">
        <v>5</v>
      </c>
      <c r="N32" s="103">
        <v>5</v>
      </c>
      <c r="O32" s="103">
        <v>1</v>
      </c>
      <c r="P32" s="103">
        <v>1</v>
      </c>
      <c r="Q32" s="103">
        <v>10</v>
      </c>
      <c r="R32" s="85">
        <v>5</v>
      </c>
      <c r="S32" s="85">
        <v>1</v>
      </c>
      <c r="T32" s="103">
        <v>10</v>
      </c>
      <c r="U32" s="103">
        <v>5</v>
      </c>
      <c r="V32" s="103">
        <v>5</v>
      </c>
      <c r="W32" s="103">
        <v>10</v>
      </c>
      <c r="X32" s="103">
        <v>10</v>
      </c>
      <c r="Y32" s="85">
        <v>10</v>
      </c>
      <c r="Z32" s="103">
        <v>1</v>
      </c>
      <c r="AA32" s="279"/>
      <c r="AB32" s="269"/>
      <c r="AC32" s="270"/>
      <c r="AD32" s="27"/>
      <c r="AE32" s="45"/>
      <c r="AF32" s="45"/>
      <c r="AG32" s="45"/>
      <c r="AH32" s="45"/>
      <c r="AI32" s="45"/>
      <c r="AJ32" s="45"/>
    </row>
    <row r="33" spans="1:36" s="6" customFormat="1" ht="15" customHeight="1">
      <c r="A33" s="261" t="s">
        <v>22</v>
      </c>
      <c r="B33" s="79" t="s">
        <v>83</v>
      </c>
      <c r="C33" s="80">
        <f>'[5]Sens Cant Pob(%)'!D18</f>
        <v>0.9117608998295489</v>
      </c>
      <c r="D33" s="104">
        <f>'[1]Carac.demog y socioec'!D18</f>
        <v>0.9</v>
      </c>
      <c r="E33" s="107">
        <f>'[1]Carac.demog y socioec'!G18</f>
        <v>6.6</v>
      </c>
      <c r="F33" s="98">
        <f>'[5]Sens NSE'!H16</f>
        <v>2.127659574468085</v>
      </c>
      <c r="G33" s="83">
        <f>'[6]Sens Composición'!H15</f>
        <v>12.711864406779661</v>
      </c>
      <c r="H33" s="109">
        <f>'[5]Calid Viv'!$F$17</f>
        <v>9.350072728481715</v>
      </c>
      <c r="I33" s="109">
        <f>'Tabla 38-Matriz Caract Mald'!Q22</f>
        <v>43.1</v>
      </c>
      <c r="J33" s="83">
        <f>'[5]Sens Sanit.'!I16</f>
        <v>22.22222222222222</v>
      </c>
      <c r="K33" s="105">
        <v>9.9</v>
      </c>
      <c r="L33" s="98">
        <f>'[1]Tot Hosp'!$D$16</f>
        <v>1.4705882352941175</v>
      </c>
      <c r="M33" s="98">
        <f>'[2]Dens Act Total'!$G$16</f>
        <v>2.8203362703909494</v>
      </c>
      <c r="N33" s="99">
        <f>'[1]Tot Esc'!$D$19</f>
        <v>2.2222222222222223</v>
      </c>
      <c r="O33" s="98">
        <f>'[1]Centros Culturales'!$L$17</f>
        <v>0</v>
      </c>
      <c r="P33" s="98">
        <f>'[6]Tot Hosp'!D16</f>
        <v>1.4705882352941175</v>
      </c>
      <c r="Q33" s="98">
        <v>2.1</v>
      </c>
      <c r="R33" s="106">
        <v>8.04</v>
      </c>
      <c r="S33" s="100">
        <v>0</v>
      </c>
      <c r="T33" s="99">
        <f>'[1]Tránsito '!$J$18</f>
        <v>6.683804627249357</v>
      </c>
      <c r="U33" s="98">
        <v>0</v>
      </c>
      <c r="V33" s="98">
        <f>'[4]Sens RSU'!F17</f>
        <v>0.950810702272095</v>
      </c>
      <c r="W33" s="101">
        <f>'[2]Dens-Industrial'!G17</f>
        <v>3.9325184997510068</v>
      </c>
      <c r="X33" s="101">
        <f>'[3]EV-Distritos (2)'!I15</f>
        <v>33.98692810457516</v>
      </c>
      <c r="Y33" s="98">
        <v>0</v>
      </c>
      <c r="Z33" s="98">
        <v>0</v>
      </c>
      <c r="AA33" s="279"/>
      <c r="AB33" s="279"/>
      <c r="AC33" s="274">
        <f>+(Y34*Y33+Z33*Z34+X34*X33+W34*W33+V34*V33+U34*U33+T34*T33+S34*S33+R34*R33+Q34*Q33+P34*P33+O34*O33+N34*N33+M34*M33+L34*L33+K34*K33+J34*J33+I34*I33+H34*H33+G34*G33+F34*F33+E34*E33+D34*D33+C34*C33)/100</f>
        <v>10.966389889464606</v>
      </c>
      <c r="AD33" s="14"/>
      <c r="AE33" s="45"/>
      <c r="AF33" s="45"/>
      <c r="AG33" s="45"/>
      <c r="AH33" s="45"/>
      <c r="AI33" s="45"/>
      <c r="AJ33" s="45"/>
    </row>
    <row r="34" spans="1:36" s="25" customFormat="1" ht="15" customHeight="1">
      <c r="A34" s="261"/>
      <c r="B34" s="79" t="s">
        <v>84</v>
      </c>
      <c r="C34" s="85">
        <v>1</v>
      </c>
      <c r="D34" s="103">
        <v>5</v>
      </c>
      <c r="E34" s="103">
        <v>10</v>
      </c>
      <c r="F34" s="103">
        <v>10</v>
      </c>
      <c r="G34" s="103">
        <v>10</v>
      </c>
      <c r="H34" s="85">
        <v>10</v>
      </c>
      <c r="I34" s="85">
        <v>1</v>
      </c>
      <c r="J34" s="85">
        <v>10</v>
      </c>
      <c r="K34" s="85">
        <v>10</v>
      </c>
      <c r="L34" s="103">
        <v>1</v>
      </c>
      <c r="M34" s="85">
        <v>1</v>
      </c>
      <c r="N34" s="103">
        <v>5</v>
      </c>
      <c r="O34" s="103">
        <v>1</v>
      </c>
      <c r="P34" s="103">
        <v>1</v>
      </c>
      <c r="Q34" s="85">
        <v>5</v>
      </c>
      <c r="R34" s="85">
        <v>5</v>
      </c>
      <c r="S34" s="85">
        <v>1</v>
      </c>
      <c r="T34" s="103">
        <v>1</v>
      </c>
      <c r="U34" s="103">
        <v>1</v>
      </c>
      <c r="V34" s="103">
        <v>1</v>
      </c>
      <c r="W34" s="103">
        <v>1</v>
      </c>
      <c r="X34" s="103">
        <v>10</v>
      </c>
      <c r="Y34" s="85">
        <v>1</v>
      </c>
      <c r="Z34" s="103">
        <v>1</v>
      </c>
      <c r="AA34" s="279"/>
      <c r="AB34" s="279"/>
      <c r="AC34" s="274"/>
      <c r="AD34" s="27"/>
      <c r="AE34" s="45"/>
      <c r="AF34" s="45"/>
      <c r="AG34" s="45"/>
      <c r="AH34" s="45"/>
      <c r="AI34" s="45"/>
      <c r="AJ34" s="45"/>
    </row>
    <row r="35" spans="1:36" s="11" customFormat="1" ht="15" customHeight="1">
      <c r="A35" s="262" t="s">
        <v>154</v>
      </c>
      <c r="B35" s="262"/>
      <c r="C35" s="88">
        <v>34</v>
      </c>
      <c r="D35" s="69">
        <v>1.8</v>
      </c>
      <c r="E35" s="69">
        <v>5.7</v>
      </c>
      <c r="F35" s="89"/>
      <c r="G35" s="89"/>
      <c r="H35" s="90"/>
      <c r="I35" s="90">
        <f>'Tabla 38-Matriz Caract Mald'!$Q$23</f>
        <v>79.13111477256557</v>
      </c>
      <c r="J35" s="91"/>
      <c r="K35" s="90">
        <v>8.94</v>
      </c>
      <c r="L35" s="69">
        <v>35</v>
      </c>
      <c r="M35" s="69">
        <v>30</v>
      </c>
      <c r="N35" s="69">
        <v>31</v>
      </c>
      <c r="O35" s="69">
        <f>'[1]Centros Culturales'!$L$19</f>
        <v>11.731843575418994</v>
      </c>
      <c r="P35" s="69">
        <v>36</v>
      </c>
      <c r="Q35" s="70"/>
      <c r="R35" s="70"/>
      <c r="S35" s="70"/>
      <c r="T35" s="70">
        <v>389</v>
      </c>
      <c r="U35" s="70"/>
      <c r="V35" s="69">
        <v>32</v>
      </c>
      <c r="W35" s="69">
        <v>11</v>
      </c>
      <c r="X35" s="69">
        <v>19.92</v>
      </c>
      <c r="Y35" s="69">
        <f>'[1]Áreas Inund'!$G$19</f>
        <v>31.691752631578947</v>
      </c>
      <c r="Z35" s="69">
        <f>'[1]Áreas Inund'!$K$19</f>
        <v>5.252859157894736</v>
      </c>
      <c r="AA35" s="277">
        <f>AVERAGE(AA13:AC34)</f>
        <v>18.759191949838215</v>
      </c>
      <c r="AB35" s="277"/>
      <c r="AC35" s="277"/>
      <c r="AD35" s="30"/>
      <c r="AE35"/>
      <c r="AF35"/>
      <c r="AG35"/>
      <c r="AH35"/>
      <c r="AI35"/>
      <c r="AJ35"/>
    </row>
    <row r="36" spans="1:36" s="20" customFormat="1" ht="20.25" customHeight="1">
      <c r="A36" s="259" t="s">
        <v>91</v>
      </c>
      <c r="B36" s="92" t="s">
        <v>87</v>
      </c>
      <c r="C36" s="32" t="s">
        <v>149</v>
      </c>
      <c r="D36" s="31" t="s">
        <v>49</v>
      </c>
      <c r="E36" s="31" t="s">
        <v>39</v>
      </c>
      <c r="F36" s="31" t="s">
        <v>54</v>
      </c>
      <c r="G36" s="31" t="s">
        <v>149</v>
      </c>
      <c r="H36" s="32" t="s">
        <v>122</v>
      </c>
      <c r="I36" s="32" t="s">
        <v>125</v>
      </c>
      <c r="J36" s="31" t="s">
        <v>51</v>
      </c>
      <c r="K36" s="31" t="s">
        <v>133</v>
      </c>
      <c r="L36" s="31" t="s">
        <v>54</v>
      </c>
      <c r="M36" s="32" t="s">
        <v>149</v>
      </c>
      <c r="N36" s="31" t="s">
        <v>54</v>
      </c>
      <c r="O36" s="31" t="s">
        <v>54</v>
      </c>
      <c r="P36" s="31" t="s">
        <v>54</v>
      </c>
      <c r="Q36" s="31" t="s">
        <v>67</v>
      </c>
      <c r="R36" s="31" t="s">
        <v>54</v>
      </c>
      <c r="S36" s="31" t="s">
        <v>69</v>
      </c>
      <c r="T36" s="32" t="s">
        <v>39</v>
      </c>
      <c r="U36" s="32" t="s">
        <v>73</v>
      </c>
      <c r="V36" s="32" t="s">
        <v>54</v>
      </c>
      <c r="W36" s="32" t="s">
        <v>53</v>
      </c>
      <c r="X36" s="32" t="s">
        <v>51</v>
      </c>
      <c r="Y36" s="32" t="s">
        <v>51</v>
      </c>
      <c r="Z36" s="32" t="s">
        <v>54</v>
      </c>
      <c r="AA36" s="281" t="s">
        <v>171</v>
      </c>
      <c r="AB36" s="281"/>
      <c r="AC36" s="281"/>
      <c r="AD36"/>
      <c r="AE36" s="280"/>
      <c r="AF36"/>
      <c r="AG36"/>
      <c r="AH36"/>
      <c r="AI36"/>
      <c r="AJ36"/>
    </row>
    <row r="37" spans="1:36" s="20" customFormat="1" ht="20.25" customHeight="1">
      <c r="A37" s="260"/>
      <c r="B37" s="93" t="s">
        <v>88</v>
      </c>
      <c r="C37" s="94" t="s">
        <v>150</v>
      </c>
      <c r="D37" s="31" t="s">
        <v>48</v>
      </c>
      <c r="E37" s="31" t="s">
        <v>45</v>
      </c>
      <c r="F37" s="95" t="s">
        <v>55</v>
      </c>
      <c r="G37" s="95" t="s">
        <v>150</v>
      </c>
      <c r="H37" s="94" t="s">
        <v>123</v>
      </c>
      <c r="I37" s="32" t="s">
        <v>126</v>
      </c>
      <c r="J37" s="31" t="s">
        <v>104</v>
      </c>
      <c r="K37" s="95" t="s">
        <v>134</v>
      </c>
      <c r="L37" s="95" t="s">
        <v>55</v>
      </c>
      <c r="M37" s="94" t="s">
        <v>150</v>
      </c>
      <c r="N37" s="31" t="s">
        <v>55</v>
      </c>
      <c r="O37" s="31" t="s">
        <v>55</v>
      </c>
      <c r="P37" s="95" t="s">
        <v>55</v>
      </c>
      <c r="Q37" s="31" t="s">
        <v>68</v>
      </c>
      <c r="R37" s="31" t="s">
        <v>55</v>
      </c>
      <c r="S37" s="31" t="s">
        <v>70</v>
      </c>
      <c r="T37" s="32" t="s">
        <v>45</v>
      </c>
      <c r="U37" s="32" t="s">
        <v>72</v>
      </c>
      <c r="V37" s="32" t="s">
        <v>55</v>
      </c>
      <c r="W37" s="32" t="s">
        <v>45</v>
      </c>
      <c r="X37" s="32" t="s">
        <v>50</v>
      </c>
      <c r="Y37" s="32" t="s">
        <v>50</v>
      </c>
      <c r="Z37" s="32" t="s">
        <v>55</v>
      </c>
      <c r="AA37" s="281" t="s">
        <v>172</v>
      </c>
      <c r="AB37" s="281"/>
      <c r="AC37" s="281"/>
      <c r="AD37"/>
      <c r="AE37" s="280"/>
      <c r="AF37"/>
      <c r="AG37"/>
      <c r="AH37"/>
      <c r="AI37"/>
      <c r="AJ37"/>
    </row>
    <row r="38" spans="1:36" s="20" customFormat="1" ht="20.25" customHeight="1">
      <c r="A38" s="260"/>
      <c r="B38" s="96" t="s">
        <v>89</v>
      </c>
      <c r="C38" s="32" t="s">
        <v>168</v>
      </c>
      <c r="D38" s="31" t="s">
        <v>47</v>
      </c>
      <c r="E38" s="31" t="s">
        <v>46</v>
      </c>
      <c r="F38" s="31" t="s">
        <v>56</v>
      </c>
      <c r="G38" s="31" t="s">
        <v>151</v>
      </c>
      <c r="H38" s="32" t="s">
        <v>152</v>
      </c>
      <c r="I38" s="32" t="s">
        <v>124</v>
      </c>
      <c r="J38" s="31" t="s">
        <v>56</v>
      </c>
      <c r="K38" s="31" t="s">
        <v>135</v>
      </c>
      <c r="L38" s="31" t="s">
        <v>56</v>
      </c>
      <c r="M38" s="32" t="s">
        <v>168</v>
      </c>
      <c r="N38" s="31" t="s">
        <v>56</v>
      </c>
      <c r="O38" s="31" t="s">
        <v>56</v>
      </c>
      <c r="P38" s="31" t="s">
        <v>56</v>
      </c>
      <c r="Q38" s="31" t="s">
        <v>57</v>
      </c>
      <c r="R38" s="31" t="s">
        <v>56</v>
      </c>
      <c r="S38" s="31" t="s">
        <v>71</v>
      </c>
      <c r="T38" s="32" t="s">
        <v>56</v>
      </c>
      <c r="U38" s="32" t="s">
        <v>52</v>
      </c>
      <c r="V38" s="32" t="s">
        <v>56</v>
      </c>
      <c r="W38" s="32" t="s">
        <v>56</v>
      </c>
      <c r="X38" s="32" t="s">
        <v>52</v>
      </c>
      <c r="Y38" s="32" t="s">
        <v>52</v>
      </c>
      <c r="Z38" s="32" t="s">
        <v>56</v>
      </c>
      <c r="AA38" s="281" t="s">
        <v>173</v>
      </c>
      <c r="AB38" s="281"/>
      <c r="AC38" s="281"/>
      <c r="AD38"/>
      <c r="AE38" s="280"/>
      <c r="AF38"/>
      <c r="AG38"/>
      <c r="AH38"/>
      <c r="AI38"/>
      <c r="AJ38"/>
    </row>
    <row r="39" spans="1:36" s="20" customFormat="1" ht="15" customHeight="1">
      <c r="A39" s="29" t="s">
        <v>175</v>
      </c>
      <c r="B39" s="10"/>
      <c r="C39" s="10"/>
      <c r="D39" s="19"/>
      <c r="E39" s="19"/>
      <c r="F39" s="19"/>
      <c r="G39" s="19"/>
      <c r="H39" s="19"/>
      <c r="I39" s="19"/>
      <c r="J39" s="19"/>
      <c r="K39" s="19"/>
      <c r="L39" s="19"/>
      <c r="Q39" s="19"/>
      <c r="R39" s="19"/>
      <c r="S39" s="19"/>
      <c r="T39" s="1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</row>
    <row r="40" spans="1:36" s="20" customFormat="1" ht="15" customHeight="1">
      <c r="A40" s="29" t="s">
        <v>161</v>
      </c>
      <c r="B40" s="10"/>
      <c r="C40" s="10"/>
      <c r="D40" s="19"/>
      <c r="E40" s="19"/>
      <c r="F40" s="19"/>
      <c r="G40" s="19"/>
      <c r="H40" s="19"/>
      <c r="I40" s="19"/>
      <c r="J40" s="19"/>
      <c r="K40" s="19"/>
      <c r="L40" s="19"/>
      <c r="Q40" s="19"/>
      <c r="R40" s="19"/>
      <c r="S40" s="19"/>
      <c r="T40" s="19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</row>
    <row r="41" spans="1:36" s="20" customFormat="1" ht="15" customHeight="1">
      <c r="A41" s="29" t="s">
        <v>165</v>
      </c>
      <c r="B41" s="10"/>
      <c r="C41" s="10"/>
      <c r="D41" s="19"/>
      <c r="E41" s="19"/>
      <c r="F41" s="19"/>
      <c r="G41" s="19"/>
      <c r="H41" s="19"/>
      <c r="I41" s="19"/>
      <c r="J41" s="19"/>
      <c r="K41" s="19"/>
      <c r="L41" s="19"/>
      <c r="Q41" s="19"/>
      <c r="R41" s="19"/>
      <c r="S41" s="19"/>
      <c r="T41" s="19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</row>
    <row r="42" spans="1:30" s="20" customFormat="1" ht="15" customHeight="1">
      <c r="A42" s="29" t="s">
        <v>166</v>
      </c>
      <c r="B42" s="29"/>
      <c r="C42" s="29"/>
      <c r="D42" s="19"/>
      <c r="E42" s="19"/>
      <c r="F42" s="19"/>
      <c r="G42" s="19"/>
      <c r="H42" s="19"/>
      <c r="I42" s="19"/>
      <c r="J42" s="19"/>
      <c r="K42" s="19"/>
      <c r="L42" s="19"/>
      <c r="M42" s="19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</row>
    <row r="43" spans="1:30" s="20" customFormat="1" ht="15" customHeight="1">
      <c r="A43" s="29" t="s">
        <v>176</v>
      </c>
      <c r="B43" s="10"/>
      <c r="C43" s="10"/>
      <c r="D43" s="19"/>
      <c r="E43" s="19"/>
      <c r="F43" s="19"/>
      <c r="G43" s="19"/>
      <c r="H43" s="19"/>
      <c r="I43" s="19"/>
      <c r="J43" s="19"/>
      <c r="K43" s="19"/>
      <c r="L43" s="19"/>
      <c r="M43" s="19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</row>
    <row r="44" spans="1:30" s="21" customFormat="1" ht="15" customHeight="1">
      <c r="A44" s="29" t="s">
        <v>148</v>
      </c>
      <c r="N44" s="22"/>
      <c r="O44" s="22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</row>
    <row r="45" spans="1:30" s="7" customFormat="1" ht="12.75">
      <c r="A45" s="7" t="s">
        <v>96</v>
      </c>
      <c r="B45" s="24"/>
      <c r="C45" s="24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</row>
    <row r="46" spans="20:28" ht="12.75">
      <c r="T46"/>
      <c r="X46"/>
      <c r="Y46"/>
      <c r="Z46"/>
      <c r="AA46"/>
      <c r="AB46"/>
    </row>
    <row r="47" spans="20:28" ht="12.75">
      <c r="T47"/>
      <c r="X47"/>
      <c r="Y47"/>
      <c r="Z47"/>
      <c r="AA47"/>
      <c r="AB47"/>
    </row>
    <row r="48" spans="20:28" ht="12.75">
      <c r="T48"/>
      <c r="X48"/>
      <c r="Y48"/>
      <c r="Z48"/>
      <c r="AA48"/>
      <c r="AB48"/>
    </row>
    <row r="49" spans="20:28" ht="12.75">
      <c r="T49"/>
      <c r="X49"/>
      <c r="Y49"/>
      <c r="Z49"/>
      <c r="AA49"/>
      <c r="AB49"/>
    </row>
    <row r="50" spans="20:24" ht="12.75">
      <c r="T50"/>
      <c r="X50"/>
    </row>
    <row r="51" spans="20:24" ht="12.75">
      <c r="T51"/>
      <c r="X51"/>
    </row>
    <row r="52" spans="20:24" ht="12.75">
      <c r="T52"/>
      <c r="X52"/>
    </row>
    <row r="53" spans="20:24" ht="12.75">
      <c r="T53"/>
      <c r="X53"/>
    </row>
    <row r="54" spans="20:24" ht="12.75">
      <c r="T54"/>
      <c r="X54"/>
    </row>
    <row r="55" spans="20:24" ht="12.75">
      <c r="T55"/>
      <c r="X55"/>
    </row>
    <row r="56" spans="20:24" ht="12.75">
      <c r="T56"/>
      <c r="X56"/>
    </row>
    <row r="57" spans="20:24" ht="12.75">
      <c r="T57"/>
      <c r="X57"/>
    </row>
    <row r="58" spans="20:24" ht="12.75">
      <c r="T58"/>
      <c r="X58"/>
    </row>
    <row r="59" spans="20:24" ht="12.75">
      <c r="T59"/>
      <c r="X59"/>
    </row>
    <row r="60" spans="20:24" ht="12.75">
      <c r="T60"/>
      <c r="X60"/>
    </row>
    <row r="61" spans="20:24" ht="12.75">
      <c r="T61"/>
      <c r="X61"/>
    </row>
    <row r="62" spans="20:24" ht="12.75">
      <c r="T62"/>
      <c r="X62"/>
    </row>
    <row r="63" spans="20:24" ht="12.75">
      <c r="T63"/>
      <c r="X63"/>
    </row>
    <row r="64" spans="20:24" ht="12.75">
      <c r="T64"/>
      <c r="X64"/>
    </row>
    <row r="65" spans="20:24" ht="12.75">
      <c r="T65"/>
      <c r="X65"/>
    </row>
    <row r="66" ht="12.75">
      <c r="X66"/>
    </row>
    <row r="67" ht="12.75">
      <c r="X67"/>
    </row>
  </sheetData>
  <mergeCells count="90">
    <mergeCell ref="AA10:AA11"/>
    <mergeCell ref="AB10:AB11"/>
    <mergeCell ref="AC10:AC11"/>
    <mergeCell ref="AE36:AE38"/>
    <mergeCell ref="AA29:AA30"/>
    <mergeCell ref="AB29:AB30"/>
    <mergeCell ref="AA27:AA28"/>
    <mergeCell ref="AA36:AC36"/>
    <mergeCell ref="AA37:AC37"/>
    <mergeCell ref="AA38:AC38"/>
    <mergeCell ref="AA35:AC35"/>
    <mergeCell ref="AA25:AA26"/>
    <mergeCell ref="AA33:AA34"/>
    <mergeCell ref="AA31:AA32"/>
    <mergeCell ref="AC31:AC32"/>
    <mergeCell ref="AB33:AB34"/>
    <mergeCell ref="AB31:AB32"/>
    <mergeCell ref="AC33:AC34"/>
    <mergeCell ref="AC27:AC28"/>
    <mergeCell ref="AC25:AC26"/>
    <mergeCell ref="AC29:AC30"/>
    <mergeCell ref="AB23:AB24"/>
    <mergeCell ref="AC23:AC24"/>
    <mergeCell ref="AB27:AB28"/>
    <mergeCell ref="G10:G11"/>
    <mergeCell ref="AA12:AC12"/>
    <mergeCell ref="AB21:AB22"/>
    <mergeCell ref="AA15:AA16"/>
    <mergeCell ref="AC17:AC18"/>
    <mergeCell ref="AB19:AB20"/>
    <mergeCell ref="AC21:AC22"/>
    <mergeCell ref="AA21:AA22"/>
    <mergeCell ref="AA17:AA18"/>
    <mergeCell ref="AB15:AB16"/>
    <mergeCell ref="D10:D11"/>
    <mergeCell ref="U9:X9"/>
    <mergeCell ref="N9:P9"/>
    <mergeCell ref="M10:M11"/>
    <mergeCell ref="F10:F11"/>
    <mergeCell ref="E10:E11"/>
    <mergeCell ref="K10:K11"/>
    <mergeCell ref="L10:L11"/>
    <mergeCell ref="H10:H11"/>
    <mergeCell ref="I10:I11"/>
    <mergeCell ref="AA23:AA24"/>
    <mergeCell ref="AB25:AB26"/>
    <mergeCell ref="J10:J11"/>
    <mergeCell ref="AC19:AC20"/>
    <mergeCell ref="AC15:AC16"/>
    <mergeCell ref="AC13:AC14"/>
    <mergeCell ref="AA13:AA14"/>
    <mergeCell ref="Z10:Z11"/>
    <mergeCell ref="AB13:AB14"/>
    <mergeCell ref="AB17:AB18"/>
    <mergeCell ref="AA19:AA20"/>
    <mergeCell ref="AB5:AC5"/>
    <mergeCell ref="AA9:AC9"/>
    <mergeCell ref="A6:AC8"/>
    <mergeCell ref="Q9:T9"/>
    <mergeCell ref="H9:J9"/>
    <mergeCell ref="K9:L9"/>
    <mergeCell ref="A9:B9"/>
    <mergeCell ref="C9:G9"/>
    <mergeCell ref="Y9:Z9"/>
    <mergeCell ref="Y10:Y11"/>
    <mergeCell ref="X10:X11"/>
    <mergeCell ref="N10:N11"/>
    <mergeCell ref="O10:O11"/>
    <mergeCell ref="P10:P11"/>
    <mergeCell ref="V10:V11"/>
    <mergeCell ref="W10:W11"/>
    <mergeCell ref="U10:U11"/>
    <mergeCell ref="Q10:Q11"/>
    <mergeCell ref="R10:T10"/>
    <mergeCell ref="A15:A16"/>
    <mergeCell ref="A10:B11"/>
    <mergeCell ref="A21:A22"/>
    <mergeCell ref="A23:A24"/>
    <mergeCell ref="A17:A18"/>
    <mergeCell ref="A19:A20"/>
    <mergeCell ref="AB1:AC1"/>
    <mergeCell ref="C10:C11"/>
    <mergeCell ref="A36:A38"/>
    <mergeCell ref="A33:A34"/>
    <mergeCell ref="A25:A26"/>
    <mergeCell ref="A27:A28"/>
    <mergeCell ref="A29:A30"/>
    <mergeCell ref="A31:A32"/>
    <mergeCell ref="A35:B35"/>
    <mergeCell ref="A13:A14"/>
  </mergeCells>
  <printOptions horizontalCentered="1"/>
  <pageMargins left="0.5905511811023623" right="0.1968503937007874" top="0.3937007874015748" bottom="1" header="0" footer="0.3937007874015748"/>
  <pageSetup fitToHeight="1" fitToWidth="1" horizontalDpi="300" verticalDpi="300" orientation="landscape" paperSize="5" scale="75" r:id="rId3"/>
  <headerFooter alignWithMargins="0">
    <oddFooter>&amp;C&amp;G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HABITAT CONSULT S.R.L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Tablas 3</dc:title>
  <dc:subject>EIA-Maldonado</dc:subject>
  <dc:creator>MARIA ELENA GUARESTI</dc:creator>
  <cp:keywords/>
  <dc:description/>
  <cp:lastModifiedBy>Maria Marta</cp:lastModifiedBy>
  <cp:lastPrinted>2004-08-24T20:39:33Z</cp:lastPrinted>
  <dcterms:created xsi:type="dcterms:W3CDTF">2001-06-13T14:08:43Z</dcterms:created>
  <dcterms:modified xsi:type="dcterms:W3CDTF">2004-08-24T20:41:11Z</dcterms:modified>
  <cp:category/>
  <cp:version/>
  <cp:contentType/>
  <cp:contentStatus/>
</cp:coreProperties>
</file>